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Суханов Илья\Downloads\Реестры получателей поддержки\"/>
    </mc:Choice>
  </mc:AlternateContent>
  <xr:revisionPtr revIDLastSave="0" documentId="13_ncr:1_{E054D750-5320-4A3C-8ACA-6029868AF2E9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регистрация выд заявок" sheetId="5" state="hidden" r:id="rId1"/>
    <sheet name="РЕЕСТР" sheetId="2" r:id="rId2"/>
  </sheets>
  <definedNames>
    <definedName name="_xlnm._FilterDatabase" localSheetId="0" hidden="1">'регистрация выд заявок'!$A$5:$N$342</definedName>
    <definedName name="_xlnm._FilterDatabase" localSheetId="1" hidden="1">РЕЕСТР!$A$3:$K$314</definedName>
    <definedName name="Z_931C8595_6B30_43B7_8172_7C65F0966E45_.wvu.FilterData" localSheetId="0" hidden="1">'регистрация выд заявок'!$B$33:$N$198</definedName>
    <definedName name="Z_931C8595_6B30_43B7_8172_7C65F0966E45_.wvu.FilterData" localSheetId="1" hidden="1">РЕЕСТР!$A$3:$AZ$212</definedName>
    <definedName name="Z_931C8595_6B30_43B7_8172_7C65F0966E45_.wvu.PrintArea" localSheetId="1" hidden="1">РЕЕСТР!$A$2:$K$207</definedName>
    <definedName name="Z_9BAD03AE_4099_46A9_9D37_3569849C5398_.wvu.FilterData" localSheetId="0" hidden="1">'регистрация выд заявок'!$B$33:$N$198</definedName>
    <definedName name="Z_9BAD03AE_4099_46A9_9D37_3569849C5398_.wvu.FilterData" localSheetId="1" hidden="1">РЕЕСТР!$A$3:$AZ$212</definedName>
    <definedName name="Z_9BAD03AE_4099_46A9_9D37_3569849C5398_.wvu.PrintArea" localSheetId="1" hidden="1">РЕЕСТР!$A$2:$K$207</definedName>
    <definedName name="Z_D9095AB6_EDBE_44C7_AFE8_A4D6E251B64E_.wvu.FilterData" localSheetId="0" hidden="1">'регистрация выд заявок'!$B$33:$N$198</definedName>
    <definedName name="Z_D9095AB6_EDBE_44C7_AFE8_A4D6E251B64E_.wvu.FilterData" localSheetId="1" hidden="1">РЕЕСТР!$A$3:$AZ$212</definedName>
    <definedName name="Z_D9095AB6_EDBE_44C7_AFE8_A4D6E251B64E_.wvu.PrintArea" localSheetId="1" hidden="1">РЕЕСТР!$A$2:$K$207</definedName>
    <definedName name="_xlnm.Print_Area" localSheetId="1">РЕЕСТР!$A$2:$K$207</definedName>
  </definedNames>
  <calcPr calcId="181029" calcMode="manual"/>
  <customWorkbookViews>
    <customWorkbookView name="Вахитова Елена - Личное представление" guid="{931C8595-6B30-43B7-8172-7C65F0966E45}" mergeInterval="0" personalView="1" maximized="1" xWindow="-8" yWindow="-8" windowWidth="1936" windowHeight="1056" tabRatio="765" activeSheetId="5"/>
    <customWorkbookView name="Девяткова Юлия - Личное представление" guid="{9BAD03AE-4099-46A9-9D37-3569849C5398}" mergeInterval="0" personalView="1" maximized="1" xWindow="-8" yWindow="-8" windowWidth="1936" windowHeight="1056" tabRatio="765" activeSheetId="5"/>
    <customWorkbookView name="Администратор - Личное представление" guid="{D9095AB6-EDBE-44C7-AFE8-A4D6E251B64E}" mergeInterval="0" personalView="1" maximized="1" xWindow="-8" yWindow="-8" windowWidth="1944" windowHeight="1062" tabRatio="765" activeSheetId="5"/>
  </customWorkbookViews>
</workbook>
</file>

<file path=xl/calcChain.xml><?xml version="1.0" encoding="utf-8"?>
<calcChain xmlns="http://schemas.openxmlformats.org/spreadsheetml/2006/main">
  <c r="B229" i="2" l="1"/>
  <c r="B162" i="2"/>
  <c r="B31" i="2"/>
  <c r="J325" i="5" l="1"/>
  <c r="H314" i="2"/>
  <c r="G314" i="2"/>
  <c r="F314" i="2"/>
  <c r="C314" i="2"/>
  <c r="B314" i="2"/>
  <c r="A314" i="2"/>
  <c r="F324" i="5"/>
  <c r="H313" i="2"/>
  <c r="G313" i="2"/>
  <c r="F313" i="2"/>
  <c r="C313" i="2"/>
  <c r="B313" i="2"/>
  <c r="A313" i="2"/>
  <c r="F323" i="5"/>
  <c r="H312" i="2"/>
  <c r="G312" i="2"/>
  <c r="F312" i="2"/>
  <c r="C312" i="2"/>
  <c r="B312" i="2"/>
  <c r="A312" i="2"/>
  <c r="F322" i="5"/>
  <c r="G311" i="2"/>
  <c r="F311" i="2"/>
  <c r="C311" i="2"/>
  <c r="B311" i="2"/>
  <c r="A311" i="2"/>
  <c r="H310" i="2"/>
  <c r="G310" i="2"/>
  <c r="F310" i="2"/>
  <c r="C310" i="2"/>
  <c r="B310" i="2"/>
  <c r="F320" i="5"/>
  <c r="H304" i="2"/>
  <c r="H305" i="2"/>
  <c r="H306" i="2"/>
  <c r="H308" i="2"/>
  <c r="H309" i="2"/>
  <c r="H311" i="2"/>
  <c r="G307" i="2"/>
  <c r="G308" i="2"/>
  <c r="G309" i="2"/>
  <c r="F307" i="2"/>
  <c r="F308" i="2"/>
  <c r="F309" i="2"/>
  <c r="C307" i="2"/>
  <c r="C308" i="2"/>
  <c r="C309" i="2"/>
  <c r="B307" i="2"/>
  <c r="B308" i="2"/>
  <c r="B309" i="2"/>
  <c r="A307" i="2"/>
  <c r="A308" i="2"/>
  <c r="A309" i="2"/>
  <c r="A310" i="2"/>
  <c r="F319" i="5"/>
  <c r="F321" i="5"/>
  <c r="F318" i="5"/>
  <c r="F317" i="5"/>
  <c r="G306" i="2" l="1"/>
  <c r="F306" i="2"/>
  <c r="C306" i="2"/>
  <c r="B306" i="2"/>
  <c r="A306" i="2"/>
  <c r="F315" i="5"/>
  <c r="F316" i="5"/>
  <c r="G305" i="2"/>
  <c r="F305" i="2"/>
  <c r="C305" i="2"/>
  <c r="B305" i="2"/>
  <c r="A305" i="2"/>
  <c r="G304" i="2"/>
  <c r="F304" i="2"/>
  <c r="C304" i="2"/>
  <c r="B304" i="2"/>
  <c r="A304" i="2"/>
  <c r="F314" i="5"/>
  <c r="H303" i="2"/>
  <c r="G303" i="2"/>
  <c r="F303" i="2"/>
  <c r="C303" i="2"/>
  <c r="B303" i="2"/>
  <c r="A303" i="2"/>
  <c r="F313" i="5"/>
  <c r="F311" i="5"/>
  <c r="F312" i="5"/>
  <c r="F300" i="2"/>
  <c r="F310" i="5"/>
  <c r="H300" i="2"/>
  <c r="H301" i="2"/>
  <c r="H302" i="2"/>
  <c r="G300" i="2"/>
  <c r="G301" i="2"/>
  <c r="G302" i="2"/>
  <c r="F301" i="2"/>
  <c r="F302" i="2"/>
  <c r="C300" i="2"/>
  <c r="C301" i="2"/>
  <c r="C302" i="2"/>
  <c r="B300" i="2"/>
  <c r="B301" i="2"/>
  <c r="B302" i="2"/>
  <c r="A300" i="2"/>
  <c r="A301" i="2"/>
  <c r="A302" i="2"/>
  <c r="A298" i="2"/>
  <c r="A299" i="2"/>
  <c r="H299" i="2"/>
  <c r="G299" i="2"/>
  <c r="F299" i="2"/>
  <c r="C299" i="2"/>
  <c r="B299" i="2"/>
  <c r="F309" i="5"/>
  <c r="H298" i="2"/>
  <c r="G298" i="2"/>
  <c r="F298" i="2"/>
  <c r="C298" i="2"/>
  <c r="B298" i="2"/>
  <c r="H290" i="2"/>
  <c r="G290" i="2"/>
  <c r="F290" i="2"/>
  <c r="C290" i="2"/>
  <c r="C287" i="2"/>
  <c r="C288" i="2"/>
  <c r="C289" i="2"/>
  <c r="B289" i="2"/>
  <c r="G283" i="2"/>
  <c r="H283" i="2"/>
  <c r="H284" i="2"/>
  <c r="H285" i="2"/>
  <c r="H286" i="2"/>
  <c r="H287" i="2"/>
  <c r="H288" i="2"/>
  <c r="H289" i="2"/>
  <c r="H291" i="2"/>
  <c r="H292" i="2"/>
  <c r="H293" i="2"/>
  <c r="H294" i="2"/>
  <c r="H295" i="2"/>
  <c r="H296" i="2"/>
  <c r="H297" i="2"/>
  <c r="G284" i="2"/>
  <c r="G285" i="2"/>
  <c r="G286" i="2"/>
  <c r="G287" i="2"/>
  <c r="G288" i="2"/>
  <c r="G289" i="2"/>
  <c r="G291" i="2"/>
  <c r="G292" i="2"/>
  <c r="G293" i="2"/>
  <c r="G294" i="2"/>
  <c r="G295" i="2"/>
  <c r="G296" i="2"/>
  <c r="G297" i="2"/>
  <c r="F283" i="2"/>
  <c r="F284" i="2"/>
  <c r="F285" i="2"/>
  <c r="F286" i="2"/>
  <c r="F287" i="2"/>
  <c r="F288" i="2"/>
  <c r="F289" i="2"/>
  <c r="F291" i="2"/>
  <c r="F292" i="2"/>
  <c r="F293" i="2"/>
  <c r="F294" i="2"/>
  <c r="F295" i="2"/>
  <c r="F296" i="2"/>
  <c r="F297" i="2"/>
  <c r="C283" i="2"/>
  <c r="C284" i="2"/>
  <c r="C285" i="2"/>
  <c r="C286" i="2"/>
  <c r="C291" i="2"/>
  <c r="C292" i="2"/>
  <c r="C293" i="2"/>
  <c r="C294" i="2"/>
  <c r="C295" i="2"/>
  <c r="C296" i="2"/>
  <c r="C297" i="2"/>
  <c r="B283" i="2"/>
  <c r="B284" i="2"/>
  <c r="B285" i="2"/>
  <c r="B286" i="2"/>
  <c r="B287" i="2"/>
  <c r="B288" i="2"/>
  <c r="B290" i="2"/>
  <c r="B291" i="2"/>
  <c r="B292" i="2"/>
  <c r="B293" i="2"/>
  <c r="B294" i="2"/>
  <c r="B295" i="2"/>
  <c r="B296" i="2"/>
  <c r="B297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B277" i="2" l="1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B267" i="2"/>
  <c r="B268" i="2"/>
  <c r="B269" i="2"/>
  <c r="B270" i="2"/>
  <c r="B271" i="2"/>
  <c r="B272" i="2"/>
  <c r="B273" i="2"/>
  <c r="B274" i="2"/>
  <c r="B275" i="2"/>
  <c r="B276" i="2"/>
  <c r="B278" i="2"/>
  <c r="B279" i="2"/>
  <c r="B280" i="2"/>
  <c r="B281" i="2"/>
  <c r="B282" i="2"/>
  <c r="C266" i="2"/>
  <c r="B266" i="2"/>
  <c r="B259" i="2"/>
  <c r="H263" i="2"/>
  <c r="G263" i="2"/>
  <c r="F263" i="2"/>
  <c r="C263" i="2"/>
  <c r="B263" i="2"/>
  <c r="A261" i="2"/>
  <c r="A262" i="2"/>
  <c r="A263" i="2"/>
  <c r="A264" i="2"/>
  <c r="A265" i="2"/>
  <c r="B261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59" i="2"/>
  <c r="A260" i="2"/>
  <c r="A258" i="2"/>
  <c r="C261" i="2"/>
  <c r="B262" i="2"/>
  <c r="C262" i="2"/>
  <c r="B264" i="2"/>
  <c r="C264" i="2"/>
  <c r="B265" i="2"/>
  <c r="C265" i="2"/>
  <c r="F264" i="2"/>
  <c r="F260" i="2"/>
  <c r="C260" i="2"/>
  <c r="B260" i="2"/>
  <c r="C259" i="2"/>
  <c r="C258" i="2"/>
  <c r="B258" i="2"/>
  <c r="A256" i="2"/>
  <c r="A257" i="2"/>
  <c r="H256" i="2"/>
  <c r="H257" i="2"/>
  <c r="H258" i="2"/>
  <c r="H259" i="2"/>
  <c r="H260" i="2"/>
  <c r="H261" i="2"/>
  <c r="H262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G256" i="2"/>
  <c r="G257" i="2"/>
  <c r="G258" i="2"/>
  <c r="G259" i="2"/>
  <c r="G260" i="2"/>
  <c r="G261" i="2"/>
  <c r="G262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F258" i="2"/>
  <c r="F259" i="2"/>
  <c r="F261" i="2"/>
  <c r="F262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56" i="2"/>
  <c r="F257" i="2"/>
  <c r="C256" i="2"/>
  <c r="C257" i="2"/>
  <c r="B256" i="2"/>
  <c r="B257" i="2"/>
  <c r="H255" i="2"/>
  <c r="G255" i="2"/>
  <c r="F255" i="2"/>
  <c r="C255" i="2"/>
  <c r="A255" i="2"/>
  <c r="B255" i="2"/>
  <c r="B253" i="2"/>
  <c r="B254" i="2"/>
  <c r="F265" i="5"/>
  <c r="B244" i="2"/>
  <c r="H231" i="2" l="1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30" i="2"/>
  <c r="G229" i="2"/>
  <c r="G228" i="2"/>
  <c r="J238" i="5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5" i="2"/>
  <c r="B246" i="2"/>
  <c r="B247" i="2"/>
  <c r="B248" i="2"/>
  <c r="B249" i="2"/>
  <c r="B250" i="2"/>
  <c r="B251" i="2"/>
  <c r="B252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30" i="2"/>
  <c r="B230" i="2"/>
  <c r="A228" i="2"/>
  <c r="A229" i="2"/>
  <c r="F240" i="5" l="1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239" i="5"/>
  <c r="H229" i="2"/>
  <c r="F229" i="2"/>
  <c r="C229" i="2"/>
  <c r="H228" i="2"/>
  <c r="F228" i="2"/>
  <c r="C228" i="2"/>
  <c r="B228" i="2"/>
  <c r="F237" i="5"/>
  <c r="F229" i="5"/>
  <c r="F230" i="5"/>
  <c r="F231" i="5"/>
  <c r="F232" i="5"/>
  <c r="F233" i="5"/>
  <c r="F234" i="5"/>
  <c r="F235" i="5"/>
  <c r="F236" i="5"/>
  <c r="F210" i="5"/>
  <c r="F211" i="5"/>
  <c r="F212" i="5"/>
  <c r="F213" i="5"/>
  <c r="F209" i="5"/>
  <c r="G223" i="2"/>
  <c r="G224" i="2"/>
  <c r="G225" i="2"/>
  <c r="G226" i="2"/>
  <c r="G227" i="2"/>
  <c r="H226" i="2"/>
  <c r="H227" i="2"/>
  <c r="F226" i="2"/>
  <c r="F227" i="2"/>
  <c r="C227" i="2"/>
  <c r="B227" i="2"/>
  <c r="A227" i="2"/>
  <c r="H225" i="2"/>
  <c r="F225" i="2"/>
  <c r="H223" i="2"/>
  <c r="H224" i="2"/>
  <c r="F223" i="2"/>
  <c r="F224" i="2"/>
  <c r="C223" i="2"/>
  <c r="C224" i="2"/>
  <c r="C225" i="2"/>
  <c r="C226" i="2"/>
  <c r="B223" i="2"/>
  <c r="B224" i="2"/>
  <c r="B225" i="2"/>
  <c r="B226" i="2"/>
  <c r="A223" i="2"/>
  <c r="A224" i="2"/>
  <c r="A225" i="2"/>
  <c r="A226" i="2"/>
  <c r="H222" i="2"/>
  <c r="G222" i="2"/>
  <c r="F222" i="2"/>
  <c r="C222" i="2"/>
  <c r="B222" i="2"/>
  <c r="A222" i="2"/>
  <c r="H219" i="2"/>
  <c r="H220" i="2"/>
  <c r="H221" i="2"/>
  <c r="G221" i="2"/>
  <c r="F221" i="2"/>
  <c r="C221" i="2"/>
  <c r="B221" i="2"/>
  <c r="A221" i="2"/>
  <c r="H217" i="2"/>
  <c r="H218" i="2"/>
  <c r="G217" i="2"/>
  <c r="G218" i="2"/>
  <c r="G219" i="2"/>
  <c r="G220" i="2"/>
  <c r="F217" i="2"/>
  <c r="F218" i="2"/>
  <c r="F219" i="2"/>
  <c r="F220" i="2"/>
  <c r="C217" i="2"/>
  <c r="C218" i="2"/>
  <c r="C219" i="2"/>
  <c r="C220" i="2"/>
  <c r="B217" i="2"/>
  <c r="B218" i="2"/>
  <c r="B219" i="2"/>
  <c r="B220" i="2"/>
  <c r="A217" i="2"/>
  <c r="A218" i="2"/>
  <c r="A219" i="2"/>
  <c r="A220" i="2"/>
  <c r="H216" i="2"/>
  <c r="G216" i="2"/>
  <c r="F216" i="2"/>
  <c r="C216" i="2"/>
  <c r="B216" i="2"/>
  <c r="A216" i="2"/>
  <c r="H215" i="2"/>
  <c r="G215" i="2"/>
  <c r="F215" i="2"/>
  <c r="C215" i="2"/>
  <c r="B215" i="2"/>
  <c r="A215" i="2"/>
  <c r="H213" i="2"/>
  <c r="H214" i="2"/>
  <c r="G213" i="2"/>
  <c r="G214" i="2"/>
  <c r="F213" i="2"/>
  <c r="F214" i="2"/>
  <c r="C213" i="2"/>
  <c r="C214" i="2"/>
  <c r="B213" i="2"/>
  <c r="B214" i="2"/>
  <c r="A213" i="2"/>
  <c r="A214" i="2"/>
  <c r="H212" i="2"/>
  <c r="G212" i="2"/>
  <c r="F212" i="2"/>
  <c r="C212" i="2"/>
  <c r="B212" i="2"/>
  <c r="A212" i="2"/>
  <c r="B214" i="5"/>
  <c r="B215" i="5" s="1"/>
  <c r="B216" i="5" s="1"/>
  <c r="B217" i="5" s="1"/>
  <c r="B218" i="5" s="1"/>
  <c r="B219" i="5" s="1"/>
  <c r="B220" i="5" s="1"/>
  <c r="B221" i="5" s="1"/>
  <c r="B222" i="5" s="1"/>
  <c r="B223" i="5" s="1"/>
  <c r="B224" i="5" s="1"/>
  <c r="B225" i="5" s="1"/>
  <c r="B226" i="5" s="1"/>
  <c r="B227" i="5" s="1"/>
  <c r="B228" i="5" s="1"/>
  <c r="F228" i="5" s="1"/>
  <c r="H210" i="2"/>
  <c r="H211" i="2"/>
  <c r="G210" i="2"/>
  <c r="G211" i="2"/>
  <c r="F210" i="2"/>
  <c r="F211" i="2"/>
  <c r="C210" i="2"/>
  <c r="C211" i="2"/>
  <c r="B210" i="2"/>
  <c r="B211" i="2"/>
  <c r="A210" i="2"/>
  <c r="A211" i="2"/>
  <c r="H209" i="2"/>
  <c r="G209" i="2"/>
  <c r="F209" i="2"/>
  <c r="C209" i="2"/>
  <c r="B209" i="2"/>
  <c r="H208" i="2"/>
  <c r="G208" i="2"/>
  <c r="F208" i="2"/>
  <c r="C208" i="2"/>
  <c r="B208" i="2"/>
  <c r="A208" i="2"/>
  <c r="A209" i="2"/>
  <c r="H207" i="2"/>
  <c r="G207" i="2"/>
  <c r="F207" i="2"/>
  <c r="C207" i="2"/>
  <c r="B207" i="2"/>
  <c r="A207" i="2"/>
  <c r="F220" i="5" l="1"/>
  <c r="F221" i="5"/>
  <c r="F217" i="5"/>
  <c r="F216" i="5"/>
  <c r="F225" i="5"/>
  <c r="F224" i="5"/>
  <c r="F214" i="5"/>
  <c r="F223" i="5"/>
  <c r="F222" i="5"/>
  <c r="F227" i="5"/>
  <c r="F219" i="5"/>
  <c r="F215" i="5"/>
  <c r="F226" i="5"/>
  <c r="F218" i="5"/>
  <c r="H206" i="2"/>
  <c r="G206" i="2"/>
  <c r="F206" i="2"/>
  <c r="C206" i="2"/>
  <c r="B206" i="2"/>
  <c r="A206" i="2"/>
  <c r="H204" i="2"/>
  <c r="H205" i="2"/>
  <c r="G204" i="2"/>
  <c r="G205" i="2"/>
  <c r="F204" i="2"/>
  <c r="F205" i="2"/>
  <c r="C204" i="2"/>
  <c r="C205" i="2"/>
  <c r="B204" i="2"/>
  <c r="B205" i="2"/>
  <c r="A204" i="2"/>
  <c r="A205" i="2"/>
  <c r="H203" i="2"/>
  <c r="G203" i="2"/>
  <c r="F203" i="2"/>
  <c r="C203" i="2"/>
  <c r="B203" i="2"/>
  <c r="A203" i="2"/>
  <c r="H201" i="2"/>
  <c r="H202" i="2"/>
  <c r="G201" i="2"/>
  <c r="G202" i="2"/>
  <c r="F201" i="2"/>
  <c r="F202" i="2"/>
  <c r="C201" i="2"/>
  <c r="C202" i="2"/>
  <c r="A201" i="2"/>
  <c r="A202" i="2"/>
  <c r="B201" i="2"/>
  <c r="B202" i="2"/>
  <c r="G198" i="2"/>
  <c r="G199" i="2"/>
  <c r="G200" i="2"/>
  <c r="C196" i="2"/>
  <c r="C197" i="2"/>
  <c r="C198" i="2"/>
  <c r="C199" i="2"/>
  <c r="C200" i="2"/>
  <c r="H197" i="2"/>
  <c r="H198" i="2"/>
  <c r="H199" i="2"/>
  <c r="H200" i="2"/>
  <c r="F199" i="2"/>
  <c r="F200" i="2"/>
  <c r="A199" i="2"/>
  <c r="A200" i="2"/>
  <c r="B199" i="2"/>
  <c r="B200" i="2"/>
  <c r="F208" i="5"/>
  <c r="F206" i="5"/>
  <c r="F198" i="2"/>
  <c r="B198" i="2"/>
  <c r="A198" i="2"/>
  <c r="F205" i="5"/>
  <c r="G197" i="2" l="1"/>
  <c r="F197" i="2"/>
  <c r="A197" i="2"/>
  <c r="B197" i="2"/>
  <c r="F204" i="5"/>
  <c r="H194" i="2"/>
  <c r="H195" i="2"/>
  <c r="H196" i="2"/>
  <c r="F196" i="2"/>
  <c r="B196" i="2"/>
  <c r="A196" i="2"/>
  <c r="F203" i="5"/>
  <c r="F195" i="2"/>
  <c r="C195" i="2"/>
  <c r="A195" i="2"/>
  <c r="B195" i="2"/>
  <c r="F202" i="5" l="1"/>
  <c r="G193" i="2"/>
  <c r="F193" i="2"/>
  <c r="C193" i="2"/>
  <c r="G190" i="2"/>
  <c r="F190" i="2"/>
  <c r="C190" i="2"/>
  <c r="H193" i="2"/>
  <c r="G194" i="2"/>
  <c r="F194" i="2"/>
  <c r="C189" i="2"/>
  <c r="C191" i="2"/>
  <c r="C192" i="2"/>
  <c r="C194" i="2"/>
  <c r="A194" i="2"/>
  <c r="B193" i="2"/>
  <c r="B194" i="2"/>
  <c r="F200" i="5"/>
  <c r="F201" i="5"/>
  <c r="H190" i="2"/>
  <c r="H191" i="2"/>
  <c r="H192" i="2"/>
  <c r="H189" i="2"/>
  <c r="B190" i="2"/>
  <c r="B191" i="2"/>
  <c r="B192" i="2"/>
  <c r="B189" i="2"/>
  <c r="F195" i="5"/>
  <c r="F196" i="5"/>
  <c r="F197" i="5"/>
  <c r="F198" i="5"/>
  <c r="F199" i="5"/>
  <c r="G191" i="2"/>
  <c r="F191" i="2"/>
  <c r="G192" i="2"/>
  <c r="F192" i="2"/>
  <c r="H188" i="2"/>
  <c r="G188" i="2"/>
  <c r="F188" i="2"/>
  <c r="C188" i="2"/>
  <c r="B188" i="2"/>
  <c r="G189" i="2"/>
  <c r="F189" i="2"/>
  <c r="H186" i="2"/>
  <c r="H187" i="2"/>
  <c r="G186" i="2"/>
  <c r="G187" i="2"/>
  <c r="F187" i="2"/>
  <c r="C187" i="2"/>
  <c r="B187" i="2"/>
  <c r="F193" i="5"/>
  <c r="F194" i="5"/>
  <c r="F186" i="2"/>
  <c r="C186" i="2"/>
  <c r="B186" i="2"/>
  <c r="H184" i="2"/>
  <c r="H185" i="2"/>
  <c r="G185" i="2"/>
  <c r="F185" i="2"/>
  <c r="C184" i="2"/>
  <c r="C185" i="2"/>
  <c r="B184" i="2"/>
  <c r="B185" i="2"/>
  <c r="F192" i="5"/>
  <c r="G184" i="2"/>
  <c r="F184" i="2"/>
  <c r="F191" i="5"/>
  <c r="H183" i="2"/>
  <c r="G183" i="2"/>
  <c r="F183" i="2"/>
  <c r="C183" i="2"/>
  <c r="B183" i="2"/>
  <c r="A183" i="2"/>
  <c r="F190" i="5"/>
  <c r="H182" i="2"/>
  <c r="G182" i="2"/>
  <c r="F182" i="2"/>
  <c r="C182" i="2"/>
  <c r="B182" i="2"/>
  <c r="A182" i="2"/>
  <c r="F189" i="5"/>
  <c r="H181" i="2"/>
  <c r="G181" i="2"/>
  <c r="F181" i="2"/>
  <c r="C181" i="2"/>
  <c r="B181" i="2"/>
  <c r="A181" i="2"/>
  <c r="F188" i="5"/>
  <c r="H180" i="2"/>
  <c r="G180" i="2"/>
  <c r="F180" i="2"/>
  <c r="C180" i="2"/>
  <c r="B180" i="2"/>
  <c r="A177" i="2"/>
  <c r="A178" i="2"/>
  <c r="A179" i="2"/>
  <c r="A180" i="2"/>
  <c r="F187" i="5"/>
  <c r="G177" i="2"/>
  <c r="G178" i="2"/>
  <c r="G179" i="2"/>
  <c r="H178" i="2"/>
  <c r="H179" i="2"/>
  <c r="F178" i="2"/>
  <c r="F179" i="2"/>
  <c r="C178" i="2"/>
  <c r="C179" i="2"/>
  <c r="B178" i="2"/>
  <c r="B179" i="2"/>
  <c r="F186" i="5"/>
  <c r="F185" i="5"/>
  <c r="F175" i="2"/>
  <c r="F176" i="2"/>
  <c r="A175" i="2"/>
  <c r="A176" i="2"/>
  <c r="H175" i="2"/>
  <c r="H176" i="2"/>
  <c r="H177" i="2"/>
  <c r="G175" i="2"/>
  <c r="G176" i="2"/>
  <c r="F177" i="2"/>
  <c r="C175" i="2"/>
  <c r="C176" i="2"/>
  <c r="C177" i="2"/>
  <c r="B175" i="2"/>
  <c r="B176" i="2"/>
  <c r="B177" i="2"/>
  <c r="F184" i="5"/>
  <c r="F183" i="5"/>
  <c r="F182" i="5"/>
  <c r="H173" i="2"/>
  <c r="H174" i="2"/>
  <c r="G173" i="2"/>
  <c r="G174" i="2"/>
  <c r="F173" i="2"/>
  <c r="F174" i="2"/>
  <c r="C173" i="2"/>
  <c r="C174" i="2"/>
  <c r="B173" i="2"/>
  <c r="B174" i="2"/>
  <c r="A173" i="2"/>
  <c r="A174" i="2"/>
  <c r="F180" i="5"/>
  <c r="F181" i="5"/>
  <c r="H172" i="2"/>
  <c r="G172" i="2"/>
  <c r="F172" i="2"/>
  <c r="C172" i="2"/>
  <c r="B172" i="2"/>
  <c r="A172" i="2"/>
  <c r="F179" i="5"/>
  <c r="G162" i="2"/>
  <c r="H170" i="2" l="1"/>
  <c r="H171" i="2"/>
  <c r="G170" i="2"/>
  <c r="G171" i="2"/>
  <c r="F170" i="2"/>
  <c r="F171" i="2"/>
  <c r="C170" i="2"/>
  <c r="C171" i="2"/>
  <c r="B170" i="2"/>
  <c r="B171" i="2"/>
  <c r="A170" i="2"/>
  <c r="A171" i="2"/>
  <c r="F177" i="5"/>
  <c r="F178" i="5"/>
  <c r="H169" i="2"/>
  <c r="G169" i="2"/>
  <c r="F169" i="2"/>
  <c r="C169" i="2"/>
  <c r="B169" i="2"/>
  <c r="A169" i="2"/>
  <c r="F176" i="5"/>
  <c r="H168" i="2"/>
  <c r="G168" i="2"/>
  <c r="F168" i="2"/>
  <c r="C168" i="2"/>
  <c r="B168" i="2"/>
  <c r="A165" i="2"/>
  <c r="A166" i="2"/>
  <c r="A167" i="2"/>
  <c r="A168" i="2"/>
  <c r="F175" i="5"/>
  <c r="H167" i="2"/>
  <c r="G167" i="2"/>
  <c r="F167" i="2"/>
  <c r="C167" i="2"/>
  <c r="B167" i="2"/>
  <c r="C166" i="2"/>
  <c r="F166" i="2"/>
  <c r="G166" i="2"/>
  <c r="H166" i="2"/>
  <c r="F174" i="5"/>
  <c r="H165" i="2"/>
  <c r="B166" i="2"/>
  <c r="F173" i="5"/>
  <c r="G165" i="2"/>
  <c r="F165" i="2"/>
  <c r="F172" i="5"/>
  <c r="H162" i="2"/>
  <c r="H163" i="2"/>
  <c r="H164" i="2"/>
  <c r="G163" i="2"/>
  <c r="G164" i="2"/>
  <c r="F162" i="2"/>
  <c r="F163" i="2"/>
  <c r="F164" i="2"/>
  <c r="C162" i="2"/>
  <c r="C163" i="2"/>
  <c r="C164" i="2"/>
  <c r="C165" i="2"/>
  <c r="B163" i="2"/>
  <c r="B164" i="2"/>
  <c r="B165" i="2"/>
  <c r="A162" i="2"/>
  <c r="A163" i="2"/>
  <c r="A164" i="2"/>
  <c r="F170" i="5"/>
  <c r="F171" i="5"/>
  <c r="F169" i="5"/>
  <c r="H161" i="2"/>
  <c r="G161" i="2"/>
  <c r="F161" i="2"/>
  <c r="C161" i="2"/>
  <c r="B161" i="2"/>
  <c r="C160" i="2"/>
  <c r="F160" i="2"/>
  <c r="G160" i="2"/>
  <c r="H160" i="2"/>
  <c r="A161" i="2"/>
  <c r="F168" i="5"/>
  <c r="B160" i="2"/>
  <c r="A160" i="2"/>
  <c r="F167" i="5"/>
  <c r="H159" i="2"/>
  <c r="G159" i="2"/>
  <c r="F159" i="2"/>
  <c r="C159" i="2"/>
  <c r="B159" i="2"/>
  <c r="A159" i="2"/>
  <c r="F166" i="5"/>
  <c r="H158" i="2"/>
  <c r="G158" i="2"/>
  <c r="F158" i="2"/>
  <c r="C158" i="2"/>
  <c r="B158" i="2"/>
  <c r="A158" i="2"/>
  <c r="F165" i="5"/>
  <c r="F164" i="5"/>
  <c r="A159" i="5" l="1"/>
  <c r="A326" i="5" s="1"/>
  <c r="J159" i="5"/>
  <c r="G7" i="5"/>
  <c r="H157" i="2"/>
  <c r="G157" i="2"/>
  <c r="F157" i="2"/>
  <c r="C157" i="2"/>
  <c r="B157" i="2"/>
  <c r="H156" i="2"/>
  <c r="G156" i="2"/>
  <c r="F156" i="2"/>
  <c r="C156" i="2"/>
  <c r="H155" i="2"/>
  <c r="G155" i="2"/>
  <c r="F155" i="2"/>
  <c r="C155" i="2"/>
  <c r="C154" i="2"/>
  <c r="B156" i="2"/>
  <c r="F163" i="5"/>
  <c r="B155" i="2"/>
  <c r="F162" i="5"/>
  <c r="H154" i="2"/>
  <c r="H153" i="2"/>
  <c r="G154" i="2"/>
  <c r="F154" i="2"/>
  <c r="B154" i="2"/>
  <c r="F161" i="5"/>
  <c r="G153" i="2"/>
  <c r="F153" i="2"/>
  <c r="C153" i="2"/>
  <c r="B153" i="2"/>
  <c r="F160" i="5"/>
  <c r="H152" i="2"/>
  <c r="G152" i="2"/>
  <c r="F152" i="2"/>
  <c r="C152" i="2"/>
  <c r="B152" i="2"/>
  <c r="F157" i="5"/>
  <c r="F158" i="5"/>
  <c r="H151" i="2"/>
  <c r="G151" i="2"/>
  <c r="F151" i="2"/>
  <c r="C151" i="2"/>
  <c r="B151" i="2"/>
  <c r="A151" i="2"/>
  <c r="H150" i="2"/>
  <c r="G150" i="2"/>
  <c r="F150" i="2"/>
  <c r="C150" i="2"/>
  <c r="B150" i="2"/>
  <c r="A150" i="2"/>
  <c r="G156" i="5"/>
  <c r="F156" i="5"/>
  <c r="H149" i="2"/>
  <c r="G149" i="2"/>
  <c r="F149" i="2"/>
  <c r="C149" i="2"/>
  <c r="B149" i="2"/>
  <c r="A149" i="2"/>
  <c r="F155" i="5"/>
  <c r="G155" i="5"/>
  <c r="H145" i="2"/>
  <c r="H146" i="2"/>
  <c r="H147" i="2"/>
  <c r="H148" i="2"/>
  <c r="G145" i="2"/>
  <c r="G146" i="2"/>
  <c r="G147" i="2"/>
  <c r="G148" i="2"/>
  <c r="F145" i="2"/>
  <c r="F146" i="2"/>
  <c r="F147" i="2"/>
  <c r="F148" i="2"/>
  <c r="C145" i="2"/>
  <c r="C146" i="2"/>
  <c r="C147" i="2"/>
  <c r="C148" i="2"/>
  <c r="B145" i="2"/>
  <c r="B146" i="2"/>
  <c r="B147" i="2"/>
  <c r="B148" i="2"/>
  <c r="A145" i="2"/>
  <c r="A146" i="2"/>
  <c r="A147" i="2"/>
  <c r="A148" i="2"/>
  <c r="G151" i="5"/>
  <c r="G152" i="5"/>
  <c r="G153" i="5"/>
  <c r="G154" i="5"/>
  <c r="F151" i="5"/>
  <c r="F152" i="5"/>
  <c r="F153" i="5"/>
  <c r="F15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1" i="5"/>
  <c r="G142" i="5"/>
  <c r="G143" i="5"/>
  <c r="G145" i="5"/>
  <c r="G146" i="5"/>
  <c r="G6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44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6" i="5"/>
  <c r="H140" i="2"/>
  <c r="H141" i="2"/>
  <c r="H142" i="2"/>
  <c r="H143" i="2"/>
  <c r="H144" i="2"/>
  <c r="G140" i="2"/>
  <c r="G141" i="2"/>
  <c r="G142" i="2"/>
  <c r="G143" i="2"/>
  <c r="G144" i="2"/>
  <c r="F140" i="2"/>
  <c r="F141" i="2"/>
  <c r="F142" i="2"/>
  <c r="F143" i="2"/>
  <c r="F144" i="2"/>
  <c r="C140" i="2"/>
  <c r="C141" i="2"/>
  <c r="C142" i="2"/>
  <c r="C143" i="2"/>
  <c r="C144" i="2"/>
  <c r="B140" i="2"/>
  <c r="B141" i="2"/>
  <c r="B142" i="2"/>
  <c r="B143" i="2"/>
  <c r="B144" i="2"/>
  <c r="A140" i="2"/>
  <c r="A141" i="2"/>
  <c r="A142" i="2"/>
  <c r="A143" i="2"/>
  <c r="A144" i="2"/>
  <c r="F150" i="5"/>
  <c r="F149" i="5"/>
  <c r="F148" i="5"/>
  <c r="F147" i="5"/>
  <c r="F146" i="5"/>
  <c r="F145" i="5"/>
  <c r="F144" i="5"/>
  <c r="G138" i="2"/>
  <c r="G139" i="2"/>
  <c r="H139" i="2"/>
  <c r="F139" i="2"/>
  <c r="C139" i="2"/>
  <c r="B139" i="2"/>
  <c r="A139" i="2"/>
  <c r="F143" i="5"/>
  <c r="C137" i="2"/>
  <c r="H137" i="2"/>
  <c r="H138" i="2"/>
  <c r="G137" i="2"/>
  <c r="F137" i="2"/>
  <c r="F138" i="2"/>
  <c r="C138" i="2"/>
  <c r="B137" i="2"/>
  <c r="B138" i="2"/>
  <c r="A138" i="2"/>
  <c r="F142" i="5"/>
  <c r="F141" i="5"/>
  <c r="B135" i="2"/>
  <c r="C133" i="2"/>
  <c r="C134" i="2"/>
  <c r="B133" i="2"/>
  <c r="B134" i="2"/>
  <c r="H133" i="2"/>
  <c r="H134" i="2"/>
  <c r="H135" i="2"/>
  <c r="H136" i="2"/>
  <c r="G133" i="2"/>
  <c r="G134" i="2"/>
  <c r="G136" i="2"/>
  <c r="F133" i="2"/>
  <c r="F134" i="2"/>
  <c r="F135" i="2"/>
  <c r="F136" i="2"/>
  <c r="A133" i="2"/>
  <c r="A134" i="2"/>
  <c r="A135" i="2"/>
  <c r="A136" i="2"/>
  <c r="C135" i="2"/>
  <c r="C136" i="2"/>
  <c r="B136" i="2"/>
  <c r="F140" i="5"/>
  <c r="F139" i="5"/>
  <c r="F138" i="5"/>
  <c r="F137" i="5"/>
  <c r="H131" i="2"/>
  <c r="H132" i="2"/>
  <c r="G131" i="2"/>
  <c r="G132" i="2"/>
  <c r="F131" i="2"/>
  <c r="F132" i="2"/>
  <c r="C131" i="2"/>
  <c r="C132" i="2"/>
  <c r="B131" i="2"/>
  <c r="B132" i="2"/>
  <c r="A131" i="2"/>
  <c r="A132" i="2"/>
  <c r="A123" i="2"/>
  <c r="A130" i="2"/>
  <c r="F135" i="5"/>
  <c r="F136" i="5"/>
  <c r="H130" i="2" l="1"/>
  <c r="G130" i="2"/>
  <c r="F130" i="2"/>
  <c r="C130" i="2"/>
  <c r="B130" i="2"/>
  <c r="F134" i="5"/>
  <c r="C129" i="2"/>
  <c r="H126" i="2"/>
  <c r="H127" i="2"/>
  <c r="H128" i="2"/>
  <c r="H129" i="2"/>
  <c r="G126" i="2"/>
  <c r="G127" i="2"/>
  <c r="G128" i="2"/>
  <c r="G129" i="2"/>
  <c r="F126" i="2"/>
  <c r="F127" i="2"/>
  <c r="F128" i="2"/>
  <c r="F129" i="2"/>
  <c r="C126" i="2"/>
  <c r="C127" i="2"/>
  <c r="C128" i="2"/>
  <c r="B126" i="2"/>
  <c r="B127" i="2"/>
  <c r="B128" i="2"/>
  <c r="B129" i="2"/>
  <c r="A126" i="2"/>
  <c r="A127" i="2"/>
  <c r="A128" i="2"/>
  <c r="A129" i="2"/>
  <c r="F133" i="5"/>
  <c r="F132" i="5"/>
  <c r="F131" i="5"/>
  <c r="F130" i="5"/>
  <c r="H124" i="2"/>
  <c r="H125" i="2"/>
  <c r="G124" i="2"/>
  <c r="G125" i="2"/>
  <c r="F124" i="2"/>
  <c r="F125" i="2"/>
  <c r="C124" i="2"/>
  <c r="C125" i="2"/>
  <c r="B124" i="2"/>
  <c r="B125" i="2"/>
  <c r="F129" i="5" l="1"/>
  <c r="F128" i="5"/>
  <c r="F127" i="5"/>
  <c r="H122" i="2"/>
  <c r="G122" i="2"/>
  <c r="F122" i="2"/>
  <c r="C122" i="2"/>
  <c r="B122" i="2"/>
  <c r="F126" i="5"/>
  <c r="A122" i="2"/>
  <c r="C121" i="2"/>
  <c r="F121" i="2"/>
  <c r="G121" i="2"/>
  <c r="H121" i="2"/>
  <c r="B123" i="2"/>
  <c r="C123" i="2"/>
  <c r="F123" i="2"/>
  <c r="G123" i="2"/>
  <c r="H123" i="2"/>
  <c r="B121" i="2"/>
  <c r="A121" i="2"/>
  <c r="F125" i="5"/>
  <c r="H120" i="2"/>
  <c r="G120" i="2"/>
  <c r="F120" i="2"/>
  <c r="C120" i="2"/>
  <c r="B120" i="2"/>
  <c r="F124" i="5"/>
  <c r="C119" i="2"/>
  <c r="H119" i="2"/>
  <c r="G119" i="2"/>
  <c r="F119" i="2"/>
  <c r="B119" i="2"/>
  <c r="F123" i="5"/>
  <c r="H118" i="2"/>
  <c r="H117" i="2"/>
  <c r="G118" i="2"/>
  <c r="F118" i="2"/>
  <c r="C118" i="2"/>
  <c r="B118" i="2"/>
  <c r="F122" i="5"/>
  <c r="H115" i="2"/>
  <c r="H116" i="2"/>
  <c r="G116" i="2"/>
  <c r="G117" i="2"/>
  <c r="F116" i="2"/>
  <c r="F117" i="2"/>
  <c r="C116" i="2"/>
  <c r="C117" i="2"/>
  <c r="B117" i="2"/>
  <c r="F121" i="5"/>
  <c r="B116" i="2"/>
  <c r="F120" i="5"/>
  <c r="G106" i="2"/>
  <c r="G107" i="2"/>
  <c r="G108" i="2"/>
  <c r="G109" i="2"/>
  <c r="G110" i="2"/>
  <c r="G111" i="2"/>
  <c r="G112" i="2"/>
  <c r="G113" i="2"/>
  <c r="G114" i="2"/>
  <c r="G115" i="2"/>
  <c r="F115" i="2"/>
  <c r="C115" i="2"/>
  <c r="B115" i="2"/>
  <c r="F119" i="5"/>
  <c r="H114" i="2"/>
  <c r="F114" i="2"/>
  <c r="H112" i="2"/>
  <c r="H113" i="2"/>
  <c r="C114" i="2"/>
  <c r="B114" i="2"/>
  <c r="F118" i="5"/>
  <c r="F113" i="2"/>
  <c r="F112" i="2"/>
  <c r="C112" i="2"/>
  <c r="C113" i="2"/>
  <c r="B112" i="2"/>
  <c r="B113" i="2"/>
  <c r="F117" i="5"/>
  <c r="F116" i="5"/>
  <c r="H106" i="2"/>
  <c r="H107" i="2"/>
  <c r="H108" i="2"/>
  <c r="H109" i="2"/>
  <c r="H110" i="2"/>
  <c r="H111" i="2"/>
  <c r="F111" i="2"/>
  <c r="C111" i="2"/>
  <c r="B111" i="2"/>
  <c r="F115" i="5"/>
  <c r="F110" i="2"/>
  <c r="C110" i="2"/>
  <c r="B110" i="2"/>
  <c r="B109" i="2"/>
  <c r="C109" i="2"/>
  <c r="F109" i="2"/>
  <c r="G105" i="2"/>
  <c r="F108" i="2"/>
  <c r="C108" i="2"/>
  <c r="B108" i="2"/>
  <c r="F114" i="5"/>
  <c r="F113" i="5"/>
  <c r="F112" i="5"/>
  <c r="F107" i="2"/>
  <c r="C107" i="2"/>
  <c r="F111" i="5"/>
  <c r="C106" i="2"/>
  <c r="F106" i="2"/>
  <c r="F110" i="5"/>
  <c r="F105" i="2"/>
  <c r="G104" i="2"/>
  <c r="F104" i="2"/>
  <c r="B104" i="2"/>
  <c r="B105" i="2"/>
  <c r="B106" i="2"/>
  <c r="B107" i="2"/>
  <c r="F109" i="5"/>
  <c r="F108" i="5" l="1"/>
  <c r="F107" i="5"/>
  <c r="H100" i="2"/>
  <c r="H101" i="2"/>
  <c r="H102" i="2"/>
  <c r="H103" i="2"/>
  <c r="H104" i="2"/>
  <c r="H105" i="2"/>
  <c r="G100" i="2"/>
  <c r="G101" i="2"/>
  <c r="G102" i="2"/>
  <c r="G103" i="2"/>
  <c r="F100" i="2"/>
  <c r="F101" i="2"/>
  <c r="F102" i="2"/>
  <c r="F103" i="2"/>
  <c r="B101" i="2"/>
  <c r="B102" i="2"/>
  <c r="B103" i="2"/>
  <c r="C100" i="2"/>
  <c r="C101" i="2"/>
  <c r="C102" i="2"/>
  <c r="C103" i="2"/>
  <c r="C104" i="2"/>
  <c r="C105" i="2"/>
  <c r="B100" i="2"/>
  <c r="F106" i="5"/>
  <c r="F105" i="5"/>
  <c r="F104" i="5"/>
  <c r="C97" i="2"/>
  <c r="C98" i="2"/>
  <c r="C99" i="2"/>
  <c r="H99" i="2"/>
  <c r="G99" i="2"/>
  <c r="F99" i="2"/>
  <c r="B99" i="2"/>
  <c r="F103" i="5"/>
  <c r="H98" i="2"/>
  <c r="G98" i="2"/>
  <c r="F98" i="2"/>
  <c r="B98" i="2"/>
  <c r="F102" i="5"/>
  <c r="H97" i="2"/>
  <c r="G97" i="2"/>
  <c r="F97" i="2"/>
  <c r="B97" i="2"/>
  <c r="F101" i="5"/>
  <c r="F96" i="2"/>
  <c r="C96" i="2"/>
  <c r="B96" i="2"/>
  <c r="F100" i="5"/>
  <c r="C95" i="2"/>
  <c r="C93" i="2"/>
  <c r="B93" i="2"/>
  <c r="C94" i="2"/>
  <c r="B95" i="2"/>
  <c r="B94" i="2"/>
  <c r="F99" i="5"/>
  <c r="F98" i="5"/>
  <c r="F97" i="5"/>
  <c r="G90" i="2"/>
  <c r="G91" i="2"/>
  <c r="G92" i="2"/>
  <c r="G93" i="2"/>
  <c r="G94" i="2"/>
  <c r="G96" i="2"/>
  <c r="H92" i="2"/>
  <c r="H93" i="2"/>
  <c r="H94" i="2"/>
  <c r="H95" i="2"/>
  <c r="H96" i="2"/>
  <c r="H85" i="2"/>
  <c r="H86" i="2"/>
  <c r="H87" i="2"/>
  <c r="H88" i="2"/>
  <c r="H89" i="2"/>
  <c r="H90" i="2"/>
  <c r="H91" i="2"/>
  <c r="G86" i="2"/>
  <c r="G87" i="2"/>
  <c r="G88" i="2"/>
  <c r="G89" i="2"/>
  <c r="F90" i="2"/>
  <c r="F91" i="2"/>
  <c r="F92" i="2"/>
  <c r="F93" i="2"/>
  <c r="F94" i="2"/>
  <c r="F95" i="2"/>
  <c r="C90" i="2"/>
  <c r="C91" i="2"/>
  <c r="C92" i="2"/>
  <c r="B90" i="2"/>
  <c r="B91" i="2"/>
  <c r="B92" i="2"/>
  <c r="F96" i="5"/>
  <c r="F95" i="5"/>
  <c r="F94" i="5"/>
  <c r="F88" i="2"/>
  <c r="F89" i="2"/>
  <c r="C88" i="2"/>
  <c r="C89" i="2"/>
  <c r="B88" i="2"/>
  <c r="B89" i="2"/>
  <c r="F92" i="5"/>
  <c r="F93" i="5"/>
  <c r="F87" i="2"/>
  <c r="C87" i="2"/>
  <c r="B84" i="2"/>
  <c r="B85" i="2"/>
  <c r="B86" i="2"/>
  <c r="B87" i="2"/>
  <c r="F91" i="5"/>
  <c r="H84" i="2"/>
  <c r="G84" i="2"/>
  <c r="C83" i="2"/>
  <c r="B83" i="2"/>
  <c r="C85" i="2"/>
  <c r="F85" i="2"/>
  <c r="F86" i="2"/>
  <c r="C86" i="2"/>
  <c r="F90" i="5"/>
  <c r="F89" i="5"/>
  <c r="C84" i="2"/>
  <c r="H83" i="2"/>
  <c r="G82" i="2"/>
  <c r="F83" i="2"/>
  <c r="F84" i="2"/>
  <c r="F88" i="5"/>
  <c r="F87" i="5"/>
  <c r="H82" i="2"/>
  <c r="F82" i="2"/>
  <c r="C82" i="2"/>
  <c r="B82" i="2"/>
  <c r="F86" i="5"/>
  <c r="H81" i="2"/>
  <c r="G81" i="2"/>
  <c r="F81" i="2"/>
  <c r="C81" i="2"/>
  <c r="B81" i="2"/>
  <c r="F85" i="5"/>
  <c r="H80" i="2"/>
  <c r="G80" i="2"/>
  <c r="F80" i="2"/>
  <c r="C80" i="2"/>
  <c r="B80" i="2"/>
  <c r="H79" i="2"/>
  <c r="G79" i="2"/>
  <c r="F79" i="2"/>
  <c r="C79" i="2"/>
  <c r="B79" i="2"/>
  <c r="H78" i="2"/>
  <c r="G78" i="2"/>
  <c r="F78" i="2"/>
  <c r="C78" i="2"/>
  <c r="B78" i="2"/>
  <c r="F84" i="5"/>
  <c r="F83" i="5"/>
  <c r="F82" i="5"/>
  <c r="H76" i="2"/>
  <c r="H77" i="2"/>
  <c r="G76" i="2"/>
  <c r="G77" i="2"/>
  <c r="F76" i="2"/>
  <c r="F77" i="2"/>
  <c r="C76" i="2"/>
  <c r="C77" i="2"/>
  <c r="B76" i="2"/>
  <c r="B77" i="2"/>
  <c r="F81" i="5"/>
  <c r="F80" i="5"/>
  <c r="H75" i="2"/>
  <c r="G75" i="2"/>
  <c r="F75" i="2"/>
  <c r="C75" i="2"/>
  <c r="B75" i="2"/>
  <c r="F79" i="5"/>
  <c r="H74" i="2"/>
  <c r="G74" i="2"/>
  <c r="F74" i="2"/>
  <c r="C74" i="2"/>
  <c r="B74" i="2"/>
  <c r="F78" i="5"/>
  <c r="G72" i="2"/>
  <c r="G73" i="2"/>
  <c r="H73" i="2"/>
  <c r="F73" i="2"/>
  <c r="C73" i="2"/>
  <c r="B73" i="2"/>
  <c r="F77" i="5"/>
  <c r="H72" i="2"/>
  <c r="F72" i="2"/>
  <c r="C72" i="2"/>
  <c r="B72" i="2"/>
  <c r="F76" i="5"/>
  <c r="H71" i="2"/>
  <c r="G71" i="2"/>
  <c r="F71" i="2"/>
  <c r="C71" i="2"/>
  <c r="B71" i="2"/>
  <c r="F75" i="5"/>
  <c r="H69" i="2"/>
  <c r="G64" i="2"/>
  <c r="G65" i="2"/>
  <c r="G66" i="2"/>
  <c r="G67" i="2"/>
  <c r="G68" i="2"/>
  <c r="G69" i="2"/>
  <c r="G70" i="2"/>
  <c r="H70" i="2"/>
  <c r="F69" i="2"/>
  <c r="F70" i="2"/>
  <c r="C69" i="2"/>
  <c r="C70" i="2"/>
  <c r="B69" i="2"/>
  <c r="B70" i="2"/>
  <c r="F74" i="5"/>
  <c r="F73" i="5"/>
  <c r="H67" i="2"/>
  <c r="H68" i="2"/>
  <c r="F68" i="2"/>
  <c r="B68" i="2"/>
  <c r="F72" i="5"/>
  <c r="H66" i="2"/>
  <c r="C66" i="2"/>
  <c r="B66" i="2"/>
  <c r="F66" i="2"/>
  <c r="F67" i="2"/>
  <c r="C67" i="2"/>
  <c r="B67" i="2"/>
  <c r="F71" i="5"/>
  <c r="F70" i="5"/>
  <c r="H65" i="2"/>
  <c r="F65" i="2"/>
  <c r="C65" i="2"/>
  <c r="B65" i="2"/>
  <c r="F69" i="5"/>
  <c r="H64" i="2"/>
  <c r="F64" i="2"/>
  <c r="C64" i="2"/>
  <c r="B64" i="2"/>
  <c r="F68" i="5"/>
  <c r="H63" i="2"/>
  <c r="G63" i="2"/>
  <c r="F63" i="2"/>
  <c r="C63" i="2"/>
  <c r="B63" i="2"/>
  <c r="F67" i="5"/>
  <c r="H62" i="2"/>
  <c r="G62" i="2"/>
  <c r="F62" i="2"/>
  <c r="C62" i="2"/>
  <c r="B62" i="2"/>
  <c r="F66" i="5"/>
  <c r="H61" i="2"/>
  <c r="G61" i="2"/>
  <c r="F61" i="2"/>
  <c r="C61" i="2"/>
  <c r="B61" i="2"/>
  <c r="C60" i="2" l="1"/>
  <c r="F60" i="2"/>
  <c r="G60" i="2"/>
  <c r="H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4" i="2"/>
  <c r="A125" i="2"/>
  <c r="H59" i="2"/>
  <c r="G59" i="2"/>
  <c r="B60" i="2"/>
  <c r="A60" i="2"/>
  <c r="F59" i="2"/>
  <c r="C59" i="2"/>
  <c r="B59" i="2"/>
  <c r="G52" i="2"/>
  <c r="G53" i="2"/>
  <c r="G54" i="2"/>
  <c r="G55" i="2"/>
  <c r="G56" i="2"/>
  <c r="J63" i="5"/>
  <c r="J326" i="5" s="1"/>
  <c r="H58" i="2"/>
  <c r="G58" i="2"/>
  <c r="C56" i="2"/>
  <c r="C57" i="2"/>
  <c r="C58" i="2"/>
  <c r="B56" i="2"/>
  <c r="B57" i="2"/>
  <c r="B58" i="2"/>
  <c r="C54" i="2"/>
  <c r="C55" i="2"/>
  <c r="B54" i="2"/>
  <c r="B55" i="2"/>
  <c r="A54" i="2"/>
  <c r="A55" i="2"/>
  <c r="A56" i="2"/>
  <c r="A57" i="2"/>
  <c r="A58" i="2"/>
  <c r="A59" i="2"/>
  <c r="F65" i="5"/>
  <c r="F64" i="5"/>
  <c r="F51" i="2"/>
  <c r="F52" i="2"/>
  <c r="F53" i="2"/>
  <c r="F54" i="2"/>
  <c r="F55" i="2"/>
  <c r="F56" i="2"/>
  <c r="F57" i="2"/>
  <c r="F58" i="2"/>
  <c r="B49" i="2"/>
  <c r="B50" i="2"/>
  <c r="B51" i="2"/>
  <c r="B52" i="2"/>
  <c r="B53" i="2"/>
  <c r="F46" i="2"/>
  <c r="G46" i="2"/>
  <c r="H46" i="2"/>
  <c r="C47" i="2"/>
  <c r="F47" i="2"/>
  <c r="G47" i="2"/>
  <c r="H47" i="2"/>
  <c r="C48" i="2"/>
  <c r="F48" i="2"/>
  <c r="G48" i="2"/>
  <c r="H48" i="2"/>
  <c r="I49" i="5"/>
  <c r="C46" i="2" s="1"/>
  <c r="C41" i="2"/>
  <c r="C44" i="2"/>
  <c r="C45" i="2"/>
  <c r="C49" i="2"/>
  <c r="C50" i="2"/>
  <c r="C51" i="2"/>
  <c r="C52" i="2"/>
  <c r="C53" i="2"/>
  <c r="H44" i="2"/>
  <c r="H45" i="2"/>
  <c r="H49" i="2"/>
  <c r="H50" i="2"/>
  <c r="H51" i="2"/>
  <c r="H52" i="2"/>
  <c r="H53" i="2"/>
  <c r="H54" i="2"/>
  <c r="H55" i="2"/>
  <c r="H56" i="2"/>
  <c r="G44" i="2"/>
  <c r="G45" i="2"/>
  <c r="G49" i="2"/>
  <c r="G50" i="2"/>
  <c r="G51" i="2"/>
  <c r="F44" i="2"/>
  <c r="F45" i="2"/>
  <c r="F49" i="2"/>
  <c r="F50" i="2"/>
  <c r="B45" i="2"/>
  <c r="H43" i="2"/>
  <c r="G36" i="2"/>
  <c r="G37" i="2"/>
  <c r="G38" i="2"/>
  <c r="G39" i="2"/>
  <c r="G40" i="2"/>
  <c r="G41" i="2"/>
  <c r="G42" i="2"/>
  <c r="G43" i="2"/>
  <c r="F43" i="2"/>
  <c r="C43" i="2"/>
  <c r="H38" i="2"/>
  <c r="H39" i="2"/>
  <c r="H40" i="2"/>
  <c r="H41" i="2"/>
  <c r="H42" i="2"/>
  <c r="F42" i="2"/>
  <c r="C42" i="2"/>
  <c r="B41" i="2"/>
  <c r="B42" i="2"/>
  <c r="B43" i="2"/>
  <c r="B44" i="2"/>
  <c r="B46" i="2"/>
  <c r="B47" i="2"/>
  <c r="B48" i="2"/>
  <c r="C40" i="2"/>
  <c r="B40" i="2"/>
  <c r="H37" i="2"/>
  <c r="C37" i="2"/>
  <c r="B37" i="2"/>
  <c r="B38" i="2"/>
  <c r="B25" i="2"/>
  <c r="B35" i="2"/>
  <c r="C39" i="2"/>
  <c r="B39" i="2"/>
  <c r="H34" i="2"/>
  <c r="H35" i="2"/>
  <c r="H36" i="2"/>
  <c r="G34" i="2"/>
  <c r="G35" i="2"/>
  <c r="C36" i="2"/>
  <c r="B36" i="2"/>
  <c r="C35" i="2"/>
  <c r="C34" i="2"/>
  <c r="B34" i="2"/>
  <c r="G33" i="2"/>
  <c r="C33" i="2"/>
  <c r="B33" i="2"/>
  <c r="H32" i="2"/>
  <c r="H33" i="2"/>
  <c r="H27" i="2"/>
  <c r="H28" i="2"/>
  <c r="H29" i="2"/>
  <c r="H30" i="2"/>
  <c r="H31" i="2"/>
  <c r="G25" i="2"/>
  <c r="G26" i="2"/>
  <c r="G27" i="2"/>
  <c r="G28" i="2"/>
  <c r="G29" i="2"/>
  <c r="G30" i="2"/>
  <c r="G32" i="2"/>
  <c r="C29" i="2"/>
  <c r="C30" i="2"/>
  <c r="C31" i="2"/>
  <c r="C32" i="2"/>
  <c r="B29" i="2"/>
  <c r="B30" i="2"/>
  <c r="B32" i="2"/>
  <c r="C28" i="2"/>
  <c r="B28" i="2"/>
  <c r="B26" i="2"/>
  <c r="C27" i="2"/>
  <c r="C25" i="2"/>
  <c r="C20" i="2"/>
  <c r="C21" i="2"/>
  <c r="C22" i="2"/>
  <c r="C23" i="2"/>
  <c r="C24" i="2"/>
  <c r="H17" i="2" l="1"/>
  <c r="G15" i="2" l="1"/>
  <c r="H15" i="2"/>
  <c r="G16" i="2"/>
  <c r="H16" i="2"/>
  <c r="B16" i="2"/>
  <c r="C16" i="2"/>
  <c r="C15" i="2"/>
  <c r="B15" i="2"/>
  <c r="H14" i="2"/>
  <c r="H18" i="2"/>
  <c r="H19" i="2"/>
  <c r="H20" i="2"/>
  <c r="H21" i="2"/>
  <c r="H22" i="2"/>
  <c r="H23" i="2"/>
  <c r="H24" i="2"/>
  <c r="H25" i="2"/>
  <c r="H26" i="2"/>
  <c r="G14" i="2"/>
  <c r="G19" i="2"/>
  <c r="G20" i="2"/>
  <c r="G21" i="2"/>
  <c r="G22" i="2"/>
  <c r="G23" i="2"/>
  <c r="G2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14" i="2"/>
  <c r="F12" i="2"/>
  <c r="F13" i="2"/>
  <c r="F11" i="2"/>
  <c r="B19" i="2"/>
  <c r="B20" i="2"/>
  <c r="B21" i="2"/>
  <c r="B22" i="2"/>
  <c r="B23" i="2"/>
  <c r="B24" i="2"/>
  <c r="B27" i="2"/>
  <c r="B14" i="2"/>
  <c r="H13" i="2"/>
  <c r="G13" i="2"/>
  <c r="B13" i="2"/>
  <c r="H12" i="2" l="1"/>
  <c r="G12" i="2"/>
  <c r="B12" i="2"/>
  <c r="I13" i="5"/>
  <c r="F10" i="2"/>
  <c r="F9" i="2"/>
  <c r="B9" i="2"/>
  <c r="F8" i="2"/>
  <c r="B8" i="2"/>
  <c r="F7" i="2"/>
  <c r="F6" i="2"/>
  <c r="F5" i="2"/>
  <c r="B7" i="2"/>
  <c r="B5" i="2"/>
  <c r="B6" i="2"/>
  <c r="C5" i="2" l="1"/>
  <c r="C6" i="2"/>
  <c r="C7" i="2"/>
  <c r="C8" i="2"/>
  <c r="C9" i="2"/>
  <c r="C12" i="2"/>
  <c r="C13" i="2"/>
  <c r="C14" i="2"/>
  <c r="C17" i="2"/>
  <c r="C18" i="2"/>
  <c r="C19" i="2"/>
  <c r="H5" i="2"/>
  <c r="H6" i="2"/>
  <c r="H7" i="2"/>
  <c r="H8" i="2"/>
  <c r="H9" i="2"/>
  <c r="G5" i="2"/>
  <c r="G6" i="2"/>
  <c r="G7" i="2"/>
  <c r="G8" i="2"/>
  <c r="H4" i="2"/>
  <c r="G4" i="2"/>
  <c r="F4" i="2" l="1"/>
  <c r="B4" i="2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" i="5"/>
  <c r="A6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4" i="2"/>
  <c r="C4" i="2" l="1"/>
  <c r="C6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Вахитова Елена</author>
    <author>Антон</author>
  </authors>
  <commentList>
    <comment ref="L4" authorId="0" shapeId="0" xr:uid="{00000000-0006-0000-0200-000001000000}">
      <text>
        <r>
          <rPr>
            <sz val="9"/>
            <color indexed="81"/>
            <rFont val="Tahoma"/>
            <family val="2"/>
            <charset val="204"/>
          </rPr>
          <t>ВЫПАДАЮЩИЙ
СПИСОК</t>
        </r>
      </text>
    </comment>
    <comment ref="N4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04"/>
          </rPr>
          <t xml:space="preserve">
ВЫПАДАЮЩИЙ
СПИСОК</t>
        </r>
      </text>
    </comment>
    <comment ref="D64" authorId="0" shapeId="0" xr:uid="{00000000-0006-0000-0200-000007000000}">
      <text>
        <r>
          <rPr>
            <b/>
            <sz val="9"/>
            <color indexed="81"/>
            <rFont val="Tahoma"/>
            <family val="2"/>
            <charset val="204"/>
          </rPr>
          <t>Вахитова Елена:</t>
        </r>
        <r>
          <rPr>
            <sz val="9"/>
            <color indexed="81"/>
            <rFont val="Tahoma"/>
            <family val="2"/>
            <charset val="204"/>
          </rPr>
          <t xml:space="preserve">
ИЛИ 17/06???</t>
        </r>
      </text>
    </comment>
    <comment ref="E82" authorId="1" shapeId="0" xr:uid="{00000000-0006-0000-0200-000008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упали субсидии!</t>
        </r>
      </text>
    </comment>
    <comment ref="H144" authorId="1" shapeId="0" xr:uid="{00000000-0006-0000-0200-000009000000}">
      <text>
        <r>
          <rPr>
            <sz val="9"/>
            <color indexed="81"/>
            <rFont val="Tahoma"/>
            <family val="2"/>
            <charset val="204"/>
          </rPr>
          <t xml:space="preserve">НЕ ВЫДАН 
РЕШЕНИЕ ИСТЕКЛО, ЗАЛОГ НЕ ЗАРЕГИСТРИРОВАН
ДОГОВОР АННУЛИРОВАН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Пользователь Windows</author>
    <author>Вахитова Елена</author>
    <author>Антон</author>
    <author>Девяткова Юлия Фаритовна</author>
  </authors>
  <commentList>
    <comment ref="D2" authorId="0" shapeId="0" xr:uid="{00000000-0006-0000-0300-000001000000}">
      <text>
        <r>
          <rPr>
            <sz val="14"/>
            <color indexed="81"/>
            <rFont val="Times New Roman"/>
            <family val="1"/>
            <charset val="204"/>
          </rPr>
          <t>выпадающий список</t>
        </r>
      </text>
    </comment>
    <comment ref="E2" authorId="0" shapeId="0" xr:uid="{00000000-0006-0000-0300-000002000000}">
      <text>
        <r>
          <rPr>
            <sz val="14"/>
            <color indexed="81"/>
            <rFont val="Times New Roman"/>
            <family val="1"/>
            <charset val="204"/>
          </rPr>
          <t>выпадающий список</t>
        </r>
      </text>
    </comment>
    <comment ref="F2" authorId="0" shapeId="0" xr:uid="{00000000-0006-0000-0300-000003000000}">
      <text>
        <r>
          <rPr>
            <sz val="14"/>
            <color indexed="81"/>
            <rFont val="Times New Roman"/>
            <family val="1"/>
            <charset val="204"/>
          </rPr>
          <t>выпадающий список</t>
        </r>
      </text>
    </comment>
    <comment ref="I2" authorId="0" shapeId="0" xr:uid="{00000000-0006-0000-0300-000005000000}">
      <text>
        <r>
          <rPr>
            <sz val="14"/>
            <color indexed="81"/>
            <rFont val="Times New Roman"/>
            <family val="1"/>
            <charset val="204"/>
          </rPr>
          <t>Указывается дата начала и окончания договора</t>
        </r>
      </text>
    </comment>
    <comment ref="J2" authorId="1" shapeId="0" xr:uid="{00000000-0006-0000-0300-000006000000}">
      <text>
        <r>
          <rPr>
            <b/>
            <sz val="9"/>
            <color indexed="81"/>
            <rFont val="Tahoma"/>
            <family val="2"/>
            <charset val="204"/>
          </rPr>
          <t>ВЫПАДАЮЩИЙ СПИСОК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2" authorId="1" shapeId="0" xr:uid="{00000000-0006-0000-0300-000007000000}">
      <text>
        <r>
          <rPr>
            <b/>
            <sz val="9"/>
            <color indexed="81"/>
            <rFont val="Tahoma"/>
            <family val="2"/>
            <charset val="204"/>
          </rPr>
          <t>выпадающий список</t>
        </r>
      </text>
    </comment>
    <comment ref="G31" authorId="2" shapeId="0" xr:uid="{00000000-0006-0000-0300-00000B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испр с 4,75% = 24/06, т.к. программа не моно = переворот</t>
        </r>
      </text>
    </comment>
    <comment ref="K141" authorId="2" shapeId="0" xr:uid="{00000000-0006-0000-0300-000011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регистрация в чебаркуль</t>
        </r>
      </text>
    </comment>
    <comment ref="K157" authorId="2" shapeId="0" xr:uid="{00000000-0006-0000-0300-000013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была ошибка - миасс!</t>
        </r>
      </text>
    </comment>
    <comment ref="K166" authorId="3" shapeId="0" xr:uid="{00000000-0006-0000-0300-000014000000}">
      <text>
        <r>
          <rPr>
            <b/>
            <sz val="9"/>
            <color indexed="81"/>
            <rFont val="Tahoma"/>
            <family val="2"/>
            <charset val="204"/>
          </rPr>
          <t>фактич бизнес в Че, регистр в Златоусте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67" authorId="3" shapeId="0" xr:uid="{00000000-0006-0000-0300-000015000000}">
      <text>
        <r>
          <rPr>
            <b/>
            <sz val="9"/>
            <color indexed="81"/>
            <rFont val="Tahoma"/>
            <family val="2"/>
            <charset val="204"/>
          </rPr>
          <t>фактич бизнес в Че, регистр в Златоусте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74" authorId="2" shapeId="0" xr:uid="{00000000-0006-0000-0300-000016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регистрация в Миассе</t>
        </r>
      </text>
    </comment>
    <comment ref="K225" authorId="2" shapeId="0" xr:uid="{00000000-0006-0000-0300-000018000000}">
      <text>
        <r>
          <rPr>
            <sz val="9"/>
            <color indexed="81"/>
            <rFont val="Tahoma"/>
            <family val="2"/>
            <charset val="204"/>
          </rPr>
          <t xml:space="preserve">
бизнес в др городе</t>
        </r>
      </text>
    </comment>
    <comment ref="B263" authorId="2" shapeId="0" xr:uid="{00000000-0006-0000-0300-00001A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НЕ ПОДПИСАН</t>
        </r>
      </text>
    </comment>
    <comment ref="B264" authorId="2" shapeId="0" xr:uid="{00000000-0006-0000-0300-00001B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НЕ ПОДПИСАН</t>
        </r>
      </text>
    </comment>
  </commentList>
</comments>
</file>

<file path=xl/sharedStrings.xml><?xml version="1.0" encoding="utf-8"?>
<sst xmlns="http://schemas.openxmlformats.org/spreadsheetml/2006/main" count="2878" uniqueCount="598">
  <si>
    <t>вид поддержки</t>
  </si>
  <si>
    <t>Размер процентной ставки по займу</t>
  </si>
  <si>
    <t>целевое использование</t>
  </si>
  <si>
    <t>Наименование заемщика</t>
  </si>
  <si>
    <t>Челябинск</t>
  </si>
  <si>
    <t>Сатка</t>
  </si>
  <si>
    <t>Магнитогорск</t>
  </si>
  <si>
    <t>Копейск</t>
  </si>
  <si>
    <t>Южноуральск</t>
  </si>
  <si>
    <t>Миасс</t>
  </si>
  <si>
    <t>Златоуст</t>
  </si>
  <si>
    <t>Кыштым</t>
  </si>
  <si>
    <t>Чебаркуль</t>
  </si>
  <si>
    <t>-</t>
  </si>
  <si>
    <t>Номер договора</t>
  </si>
  <si>
    <t>ИНН</t>
  </si>
  <si>
    <t>финансовая поддержка</t>
  </si>
  <si>
    <t>предоставление микрозайма</t>
  </si>
  <si>
    <t>малое предприятие</t>
  </si>
  <si>
    <t>Усть-Катав</t>
  </si>
  <si>
    <t>Озерск</t>
  </si>
  <si>
    <t>Снежинск</t>
  </si>
  <si>
    <t>среднее предприятие</t>
  </si>
  <si>
    <t>предоставление займа</t>
  </si>
  <si>
    <t>Верхний Уфалей</t>
  </si>
  <si>
    <t>Нязепетровск</t>
  </si>
  <si>
    <t>самозанятый</t>
  </si>
  <si>
    <t>Троицк</t>
  </si>
  <si>
    <t>Еманжелинск</t>
  </si>
  <si>
    <t>п. Увельский</t>
  </si>
  <si>
    <t>НЕТ</t>
  </si>
  <si>
    <t>Катав-Ивановск</t>
  </si>
  <si>
    <t>Сведения о предоставленной поддержке  форма поддержки</t>
  </si>
  <si>
    <t>Наименование юридического лица или фамилия, имя и (при наличии) отчество индивидуального предпринимателя</t>
  </si>
  <si>
    <t>Идентификационный номер налогоплательщика (ИНН)</t>
  </si>
  <si>
    <t>Категория субъекта малого и среднего предпринимательства</t>
  </si>
  <si>
    <t>Сумма поддержки, сумм, руб.</t>
  </si>
  <si>
    <t>Срок оказания поддержки с…. По ….</t>
  </si>
  <si>
    <t>ДА</t>
  </si>
  <si>
    <t>с. Кизильское</t>
  </si>
  <si>
    <t>с. Уйское</t>
  </si>
  <si>
    <t>Трехгорный</t>
  </si>
  <si>
    <t>Ставка,%</t>
  </si>
  <si>
    <t>Сумма, руб</t>
  </si>
  <si>
    <t>ИТОГО 1 КВ</t>
  </si>
  <si>
    <t>Субъект</t>
  </si>
  <si>
    <t>С/З</t>
  </si>
  <si>
    <t>МСП действ</t>
  </si>
  <si>
    <t>ЗАПОЛНЯЕМ</t>
  </si>
  <si>
    <t>НЕ ЗАПОЛНЯЕМ</t>
  </si>
  <si>
    <r>
      <t xml:space="preserve">Дата регистрации ППД 
</t>
    </r>
    <r>
      <rPr>
        <b/>
        <sz val="16"/>
        <color rgb="FFFF0000"/>
        <rFont val="Times New Roman"/>
        <family val="1"/>
        <charset val="204"/>
      </rPr>
      <t>(по 1С!)</t>
    </r>
  </si>
  <si>
    <r>
      <t>Дата принятия решения
(</t>
    </r>
    <r>
      <rPr>
        <b/>
        <sz val="16"/>
        <color rgb="FFFF0000"/>
        <rFont val="Times New Roman"/>
        <family val="1"/>
        <charset val="204"/>
      </rPr>
      <t>по протоколу!!!</t>
    </r>
    <r>
      <rPr>
        <b/>
        <sz val="16"/>
        <color theme="1"/>
        <rFont val="Times New Roman"/>
        <family val="1"/>
        <charset val="204"/>
      </rPr>
      <t>)</t>
    </r>
  </si>
  <si>
    <t>Журнал регистрации заявок 2022 (ППД)</t>
  </si>
  <si>
    <t>№ п/п сквозной</t>
  </si>
  <si>
    <t>№ п/п с нач года</t>
  </si>
  <si>
    <t>ВНОСИМ ВСЕ, ЧТО БЫЛО УТВЕРЖДЕНО, ДАЖЕ ЕСЛИ НЕ ВЫДАНО В ИТОГЕ!</t>
  </si>
  <si>
    <t>Вид поддержки</t>
  </si>
  <si>
    <t>МСП СТАРТ</t>
  </si>
  <si>
    <t>ИП Шаров И.Б.</t>
  </si>
  <si>
    <t>ООО "Митхом"</t>
  </si>
  <si>
    <t>ООО "Фортуна"</t>
  </si>
  <si>
    <t>ООО "Транзит Урал"</t>
  </si>
  <si>
    <t>ООО ЖК "Развитие"</t>
  </si>
  <si>
    <t>ООО "Желдоркомпаньон"</t>
  </si>
  <si>
    <t>ИП Лопатко А.В.</t>
  </si>
  <si>
    <t>ООО "Урал-Полимер-Лак"</t>
  </si>
  <si>
    <t>ООО "ЕМТ-Реммаш"</t>
  </si>
  <si>
    <t>ООО "Спецбурмаш"</t>
  </si>
  <si>
    <t>с 11.01.2022 по 10.01.2024</t>
  </si>
  <si>
    <t>ООО "Унтоваленки"</t>
  </si>
  <si>
    <t>ООО "Уралпромкомплект"</t>
  </si>
  <si>
    <t>ООО "УралМВЕ"</t>
  </si>
  <si>
    <t>ООО "Технозип"</t>
  </si>
  <si>
    <t>с 12.01.2022 по 11.01.2024</t>
  </si>
  <si>
    <t>ИП Паниковский Д.Г.</t>
  </si>
  <si>
    <t>с 14.01.2022 по 12.01.2024</t>
  </si>
  <si>
    <t>ООО "ИНКО"</t>
  </si>
  <si>
    <t>ООО "Визард"</t>
  </si>
  <si>
    <t>ООО "Промэнерго"</t>
  </si>
  <si>
    <t>ИП Зенчев А.С.</t>
  </si>
  <si>
    <t>с 25.01.2022 по 23.01.2024</t>
  </si>
  <si>
    <t>ИП Субач И.В.</t>
  </si>
  <si>
    <t>ООО "ТФ"</t>
  </si>
  <si>
    <t>ООО "Ураллесторг"</t>
  </si>
  <si>
    <t>с 26.01.2022 по 25.01.2024</t>
  </si>
  <si>
    <t>ИП Верахин И.А.</t>
  </si>
  <si>
    <t>с 28.01.2022 по 26.01.2024</t>
  </si>
  <si>
    <t>ИП Чащихина Ю.Ю.</t>
  </si>
  <si>
    <t>с 02.02.2022 по 01.02.2024</t>
  </si>
  <si>
    <t>ИП Кузьмин И.А.</t>
  </si>
  <si>
    <t>с 07.02.2022 по 06.02.2024</t>
  </si>
  <si>
    <t>ООО "Транслига"</t>
  </si>
  <si>
    <t>ИП Нигматянов С.Р.</t>
  </si>
  <si>
    <t>ИП Потеряев А.В.</t>
  </si>
  <si>
    <t>с 09.02.2022 по 08.02.2024</t>
  </si>
  <si>
    <t>ООО "ПРОФИТ-МЕТ"</t>
  </si>
  <si>
    <t>с 11.02.2022 по 09.02.2024</t>
  </si>
  <si>
    <t>с 10.02.2022 по 09.02.2024</t>
  </si>
  <si>
    <t>ООО "ДОРСТРОЙЛИДЕР"</t>
  </si>
  <si>
    <t>ИП Ефаев С.Ф.</t>
  </si>
  <si>
    <t>с 14.02.2022 по 13.02.2024</t>
  </si>
  <si>
    <t>ООО «Хороший чай»</t>
  </si>
  <si>
    <t>с 15.02.2022 по 14.02.2024</t>
  </si>
  <si>
    <t>ООО "Альянс-Энерго"</t>
  </si>
  <si>
    <t>с 16.02.2022 по 15.02.2024</t>
  </si>
  <si>
    <t>с 17.02.2022 по 16.02.2024</t>
  </si>
  <si>
    <t>ООО "Омега Транс"</t>
  </si>
  <si>
    <t>ООО "Азот"</t>
  </si>
  <si>
    <t>с 22.02.2022 по 21.02.2024</t>
  </si>
  <si>
    <t>ООО "Авангард"</t>
  </si>
  <si>
    <t>ИП Гармс С.А.</t>
  </si>
  <si>
    <t>ООО "Уралрезина"</t>
  </si>
  <si>
    <t>с 25.02.2022 по 22.02.2024</t>
  </si>
  <si>
    <t xml:space="preserve">ООО «Инженерные Технологии» </t>
  </si>
  <si>
    <t>ИП Ромашкина Л.Н.</t>
  </si>
  <si>
    <t>с 28.02.2022 по 27.02.2024</t>
  </si>
  <si>
    <t>ИП Беркутов К.Н.</t>
  </si>
  <si>
    <t>ООО СТК "Успех"</t>
  </si>
  <si>
    <t>ООО "Стрелец"</t>
  </si>
  <si>
    <t>ООО ТЗФ "Ажурсталь"</t>
  </si>
  <si>
    <t>ИП Садыгов Э.О.О.</t>
  </si>
  <si>
    <t>с 01.03.2022 по 28.02.2024</t>
  </si>
  <si>
    <t>ООО ТК "СОТ-М"</t>
  </si>
  <si>
    <t>с 05.03.2022 по 25.04.2024</t>
  </si>
  <si>
    <t xml:space="preserve">ООО МЦ "ЭГИДАМЕД" </t>
  </si>
  <si>
    <t>ИП Егунян А.Х.</t>
  </si>
  <si>
    <t>с 04.03.2022 по 01.03.2024</t>
  </si>
  <si>
    <t>займ на пополнение оборотных средств</t>
  </si>
  <si>
    <t>займ на инвестиционные цели</t>
  </si>
  <si>
    <t>займ на рефинансирование</t>
  </si>
  <si>
    <t>ООО ТД "ИНКОМ"</t>
  </si>
  <si>
    <t>ИП Ковшов Д.А.</t>
  </si>
  <si>
    <r>
      <t>ООО «Магнитогорская обувная фабрика»</t>
    </r>
    <r>
      <rPr>
        <sz val="12"/>
        <color rgb="FF000000"/>
        <rFont val="Times New Roman"/>
        <family val="1"/>
        <charset val="204"/>
      </rPr>
      <t xml:space="preserve"> </t>
    </r>
  </si>
  <si>
    <t>ИП ГКФХ Трофимов Д.В.</t>
  </si>
  <si>
    <t>с 09.03.2022 по 07.03.2024</t>
  </si>
  <si>
    <t>с 11.03.2022 по 07.03.2024</t>
  </si>
  <si>
    <t>ИП Суханова Н.С.</t>
  </si>
  <si>
    <t>ООО "АКВАТЕКС"</t>
  </si>
  <si>
    <t>ООО Прибус</t>
  </si>
  <si>
    <t>ИП Калинин А.В.</t>
  </si>
  <si>
    <t>ООО "УралСтройПромСнаб"</t>
  </si>
  <si>
    <t>ООО ПКФ "УРАЛСПЕЦКОМ"</t>
  </si>
  <si>
    <t>ООО "ПСО-ПРОДЖЕКТ"</t>
  </si>
  <si>
    <t>ООО МТК "Орбита"</t>
  </si>
  <si>
    <t>с 17.03.2022 по 15.03.2024</t>
  </si>
  <si>
    <t>ООО "НПП Пропуск-Технолоджи"</t>
  </si>
  <si>
    <t>ИП Адищев Е.В.</t>
  </si>
  <si>
    <t>с 18.03.2022 по 15.03.2024</t>
  </si>
  <si>
    <t>ИП Сарафина Н.В.</t>
  </si>
  <si>
    <t>ООО "РОСоружие"</t>
  </si>
  <si>
    <t>ООО "Инженерные системы"</t>
  </si>
  <si>
    <t>ООО ТК "Промреагент"</t>
  </si>
  <si>
    <t>ООО "Трубметторг"</t>
  </si>
  <si>
    <t>с 23.03.2022 по 22.03.2024</t>
  </si>
  <si>
    <t>с 25.03.2022 по 22.03.2024</t>
  </si>
  <si>
    <t>ООО "Велий"</t>
  </si>
  <si>
    <t>ООО Реалмаш</t>
  </si>
  <si>
    <t>ООО "Южный рынок-2"</t>
  </si>
  <si>
    <t>ИП Лавров А.В.</t>
  </si>
  <si>
    <t>Спецусловия 
(с 25/03/22)</t>
  </si>
  <si>
    <t>ИП Беркутова Н.В.</t>
  </si>
  <si>
    <t>с 28.03.2022 по 27.03.2024</t>
  </si>
  <si>
    <t>ООО "Алл-хим"</t>
  </si>
  <si>
    <t>с 29.03.2022 по 28.03.2024</t>
  </si>
  <si>
    <t>ООО "Магпромполимер"</t>
  </si>
  <si>
    <t>ООО "Регионпром"</t>
  </si>
  <si>
    <t>ООО "Альтернатива"</t>
  </si>
  <si>
    <t>с 30.03.2022 по 29.03.2024</t>
  </si>
  <si>
    <t>ИП Чиркова О.Н.</t>
  </si>
  <si>
    <t>с 31.03.2022 по 29.03.2024</t>
  </si>
  <si>
    <t>ООО "ПКФ"Армторгснаб"</t>
  </si>
  <si>
    <t>с 01.04.2022 по 29.03.2024</t>
  </si>
  <si>
    <t>ООО "РуссМаш"</t>
  </si>
  <si>
    <t>с 05.03.2022 по 04.03.2024</t>
  </si>
  <si>
    <t>ИП Климкина Е.Е.</t>
  </si>
  <si>
    <t>с 04.04.2022 по 03.04.2024</t>
  </si>
  <si>
    <t>ООО "Промсервис"</t>
  </si>
  <si>
    <t>с 05.04.2022 по 04.04.2025</t>
  </si>
  <si>
    <t>с 06.04.2022 по 05.04.2024</t>
  </si>
  <si>
    <t>ООО "Уралпромтехника"</t>
  </si>
  <si>
    <t>ЗАО "УРАЛПРОМСЕРВИС"</t>
  </si>
  <si>
    <t>ООО "Уютный"</t>
  </si>
  <si>
    <t xml:space="preserve">ООО «ЖелДорСервис» </t>
  </si>
  <si>
    <t>с 11.04.2022 по 10.04.2024</t>
  </si>
  <si>
    <t>ООО ПКП "Промсибурал"</t>
  </si>
  <si>
    <t>с 12.04.2022 по 11.04.2024</t>
  </si>
  <si>
    <t>ООО "ЭлЮнит"</t>
  </si>
  <si>
    <t>ИП Анфалов К.В.</t>
  </si>
  <si>
    <t>с 13.04.2022 по 12.04.2024</t>
  </si>
  <si>
    <t>741205034568</t>
  </si>
  <si>
    <t>ООО "ЧудоЛайф"</t>
  </si>
  <si>
    <t>ООО "Добрый дом"</t>
  </si>
  <si>
    <t>с 15.04.2022 по 12.04.2024</t>
  </si>
  <si>
    <t>микропредприятие</t>
  </si>
  <si>
    <t>ООО "Трансресурс"</t>
  </si>
  <si>
    <t>ООО "Трактор"</t>
  </si>
  <si>
    <t>с 18.04.2022 по 17.04.2024</t>
  </si>
  <si>
    <t>ООО "Хоз-торг опт центр"</t>
  </si>
  <si>
    <t>ИП Красильников И.А.</t>
  </si>
  <si>
    <t>с 19.04.2022 по 18.04.2024</t>
  </si>
  <si>
    <t>ООО "Вершина"</t>
  </si>
  <si>
    <t>с 20.04.2022 по 19.04.2024</t>
  </si>
  <si>
    <t>ООО ТД "Морис"</t>
  </si>
  <si>
    <t>ООО "Мебстиль"</t>
  </si>
  <si>
    <t>с 22.04.2022 по 21.04.2025</t>
  </si>
  <si>
    <t>с 22.04.2022 по 19.04.2024</t>
  </si>
  <si>
    <t>Кизильское сельпо</t>
  </si>
  <si>
    <t>ООО "ТД ЧЗСИ"</t>
  </si>
  <si>
    <t>с 25.04.2022 по24.04.2024</t>
  </si>
  <si>
    <t>ООО "ОЛИВ"</t>
  </si>
  <si>
    <t>с 25.04.2022 по 24.04.2024</t>
  </si>
  <si>
    <t xml:space="preserve"> ООО «Агро инновации»</t>
  </si>
  <si>
    <t>с 26.04.2022 по 25.04.2024</t>
  </si>
  <si>
    <t>ИП Бардин К.Е.</t>
  </si>
  <si>
    <t>с 26.04.2022 по 25.04.2025</t>
  </si>
  <si>
    <t>с 27.04.2022 по 26.04.2024</t>
  </si>
  <si>
    <t>ООО "Газмастер"</t>
  </si>
  <si>
    <t>с 28.04.2022 по 26.04.2024</t>
  </si>
  <si>
    <t>ООО СК "ФОРТ"</t>
  </si>
  <si>
    <t>ИП Брайчева О.В.</t>
  </si>
  <si>
    <t>ООО "Руссвинил"</t>
  </si>
  <si>
    <t>ИП Рожкова Е.Г.</t>
  </si>
  <si>
    <t>742700065273</t>
  </si>
  <si>
    <t>с 29.04.2022 по 26.04.2024</t>
  </si>
  <si>
    <t>ООО "УралКомСталь"</t>
  </si>
  <si>
    <t>ИП Кожевников А.П.</t>
  </si>
  <si>
    <t>744715917012</t>
  </si>
  <si>
    <t>с 05.05.2022 по 02.05.2025</t>
  </si>
  <si>
    <t>ООО "Экодор"</t>
  </si>
  <si>
    <t>ООО "ЮТЕК"</t>
  </si>
  <si>
    <t>ИП Стульпина Т.В.</t>
  </si>
  <si>
    <t>с 12.05.2022 по 10.05.2024</t>
  </si>
  <si>
    <t>с 13.05.2022 по 10.05.2024</t>
  </si>
  <si>
    <t>ИП Максимова Т.В.</t>
  </si>
  <si>
    <t>с 16.05.2022 по 15.05.2024</t>
  </si>
  <si>
    <t>ООО «Виктория Мебель»</t>
  </si>
  <si>
    <t>ООО «Фора Мебель»</t>
  </si>
  <si>
    <t>с 20.05.2022 по 19.05.2025</t>
  </si>
  <si>
    <t>с 19.05.2022 по 16.05.2025</t>
  </si>
  <si>
    <t>ООО "АЛТ"</t>
  </si>
  <si>
    <t>с 20.05.2022 по 17.05.2024</t>
  </si>
  <si>
    <t>с 19.05.2022 по 17.05.2024</t>
  </si>
  <si>
    <t>ООО "Челябинский машиностроительный завод"</t>
  </si>
  <si>
    <t>с 23.05.2022 по 22.05.2025</t>
  </si>
  <si>
    <t>ООО "Первая буровая компания"</t>
  </si>
  <si>
    <t>ООО "ЧМЗ-Экспорт"</t>
  </si>
  <si>
    <t>с 23.05.2022 по 22.05.2024</t>
  </si>
  <si>
    <t>ООО "Вектор"</t>
  </si>
  <si>
    <t>ЗАО "Спецстрой - 2"</t>
  </si>
  <si>
    <t>ООО "Спецстрой - 7"</t>
  </si>
  <si>
    <t>с 24.05.2022 по 23.05.2025</t>
  </si>
  <si>
    <t>ИП Вернигора Г.М.</t>
  </si>
  <si>
    <t>ООО "Теплоприбор"</t>
  </si>
  <si>
    <t>ЗАО "Магнитогорский дом печати"</t>
  </si>
  <si>
    <t>ИП Максимов А.В.</t>
  </si>
  <si>
    <t>с 25.05.2022 по 24.05.2024</t>
  </si>
  <si>
    <t>ИП Ковальчук О.С.</t>
  </si>
  <si>
    <t>с 26.05.2022 по 24.05.2024</t>
  </si>
  <si>
    <t>с 27.05.2022 по 26.05.2024</t>
  </si>
  <si>
    <t>ООО "МТ Сервис"</t>
  </si>
  <si>
    <t>с 31.05.2022 по 30.05.2024</t>
  </si>
  <si>
    <t>ИП Печенкина Н.А.</t>
  </si>
  <si>
    <t>744804320884</t>
  </si>
  <si>
    <t>с 01.06.2022 по 30.05.2025</t>
  </si>
  <si>
    <t>ООО "Севи"</t>
  </si>
  <si>
    <t>с 02.06.2022 по 31.05.2024</t>
  </si>
  <si>
    <t>ООО Центр Автоматизации "Сканд"</t>
  </si>
  <si>
    <t>с 06.06.2022 по 05.06.2025</t>
  </si>
  <si>
    <t>ООО "Горкомхоз"</t>
  </si>
  <si>
    <t>с 08.06.2022 по 06.06.2025</t>
  </si>
  <si>
    <t>ООО "Гольфстрим"</t>
  </si>
  <si>
    <t>с 09.06.2022 по 07.06.2024</t>
  </si>
  <si>
    <t>ИП Лабутина Е.А.</t>
  </si>
  <si>
    <t>ИП Сажина Ю.В.</t>
  </si>
  <si>
    <t>ИП Жигулин С.И.</t>
  </si>
  <si>
    <t>с 15.06.2022 по 14.06.2024</t>
  </si>
  <si>
    <t>д.Боровое Чебарк.р-н</t>
  </si>
  <si>
    <t>д.Чернякино Окт.р-н</t>
  </si>
  <si>
    <t>рп.Межевой Саткинский р-н</t>
  </si>
  <si>
    <t>п.Есаульский Сосновский р-н</t>
  </si>
  <si>
    <t>п.Западный Сосновский р-н</t>
  </si>
  <si>
    <t>с.Ключевка Троицкий мрн</t>
  </si>
  <si>
    <t>ИП Анашкевич В.В.</t>
  </si>
  <si>
    <t>с 16.06.2022 по 13.06.2025</t>
  </si>
  <si>
    <t>ООО "Фьюче Энерджи"</t>
  </si>
  <si>
    <t>с 16.06.2022 по 14.06.2024</t>
  </si>
  <si>
    <t>ООО "ГК "МИХ"</t>
  </si>
  <si>
    <t>ИП Пахаев Д.С.</t>
  </si>
  <si>
    <t>с 17.06.2022 по 14.06.2024</t>
  </si>
  <si>
    <t>17.06.2022 по 14.06.2024</t>
  </si>
  <si>
    <t>ООО "Касаргинский источник"</t>
  </si>
  <si>
    <t>с 20.06.2022 по 19.06.2025</t>
  </si>
  <si>
    <t>с 22.06.2022 по 21.06.2024</t>
  </si>
  <si>
    <t>ООО "Первая торговая компания"</t>
  </si>
  <si>
    <t>ООО "Уралэнергомет"</t>
  </si>
  <si>
    <t>ООО "Южноуральская торговая компания"</t>
  </si>
  <si>
    <t>ООО "Уралкомстрой"</t>
  </si>
  <si>
    <t>ООО "Челябинский завод специнструмента"</t>
  </si>
  <si>
    <t>ООО "Спецуралмашстрой"</t>
  </si>
  <si>
    <t>ООО "Теплоэнергосервис"</t>
  </si>
  <si>
    <t>ООО "Проммонтажавтоматика"</t>
  </si>
  <si>
    <t>ООО СК "УРАЛПРОЕКТ"</t>
  </si>
  <si>
    <t>ООО "Еврострой-М"</t>
  </si>
  <si>
    <t>ООО "Эксперт техника"</t>
  </si>
  <si>
    <t>ООО "Комиссионный магазин №4"</t>
  </si>
  <si>
    <t>ООО "Челябинский хладокомбинат №1"</t>
  </si>
  <si>
    <t>ИП Берсенева Екатерина Михайловна</t>
  </si>
  <si>
    <t>ИП Голышев Д.Ю.</t>
  </si>
  <si>
    <t>с 23.06.2022 по 21.06.2024</t>
  </si>
  <si>
    <t>ИП Игнатович</t>
  </si>
  <si>
    <t>с 28.06.2022 по 27.06.2025</t>
  </si>
  <si>
    <t>ИП Чернов В.В.</t>
  </si>
  <si>
    <t>с 27.06.2022 по 26.06.2024</t>
  </si>
  <si>
    <t>ООО "ЧИСТЫЙ УРАЛ"</t>
  </si>
  <si>
    <t>с 27.06.2022 по 26.06.2025</t>
  </si>
  <si>
    <t>с 28.06.2022 по 27.06.2024</t>
  </si>
  <si>
    <t>с 29.06.2022 по 27.06.2025</t>
  </si>
  <si>
    <t>ИП Игнатович А.А.</t>
  </si>
  <si>
    <t>с 29.06.2022 по 28.06.2024</t>
  </si>
  <si>
    <t>С 24.06.2022 по 23.06.2025</t>
  </si>
  <si>
    <t>ООО Завод Электроконтактор</t>
  </si>
  <si>
    <t>с 30.06.2022 по 28.06.2024</t>
  </si>
  <si>
    <t>с 01.07.2022 по 30.06.2025</t>
  </si>
  <si>
    <t>с 01.07.2022 по 28.06.2024</t>
  </si>
  <si>
    <t>ООО Армада</t>
  </si>
  <si>
    <t>ИП Кожевников В.Е.</t>
  </si>
  <si>
    <t>ООО ПКФ "Златнефтепром"</t>
  </si>
  <si>
    <t>с 04.07.2022 по 03.07.2025</t>
  </si>
  <si>
    <t>ИП Халилова Л.С.</t>
  </si>
  <si>
    <t>с 06.07.2022 по 04.07.2025</t>
  </si>
  <si>
    <t>с 06.05.2022 по 03.05.2024</t>
  </si>
  <si>
    <t>с 07.07.2022 по 04.07.2025</t>
  </si>
  <si>
    <t>ООО "Техно-Гм"</t>
  </si>
  <si>
    <t>с 08.07.2022 по 05.07.2024</t>
  </si>
  <si>
    <t>с 03.06.2022 по 31.05.2024</t>
  </si>
  <si>
    <t>Крылов Сергей Алексеевич</t>
  </si>
  <si>
    <t>с 11.07.2022 по 10.07.2025</t>
  </si>
  <si>
    <t>ООО ПКП "ГидроМехСервис"</t>
  </si>
  <si>
    <t>с 12.07.2022 по 11.07.2025</t>
  </si>
  <si>
    <t>ООО "Инженерно индустриальный центр"</t>
  </si>
  <si>
    <t>с 12.07.2022 по 11.07.2024</t>
  </si>
  <si>
    <t>ИП Немчинова Е.М.</t>
  </si>
  <si>
    <t>с 13.07.2022 по 12.07.2024</t>
  </si>
  <si>
    <t>ООО Русэкокомпания</t>
  </si>
  <si>
    <t>с 14.07.2022 по 12.07.2024</t>
  </si>
  <si>
    <t>с 14.07.2022 по 11.07.2025</t>
  </si>
  <si>
    <t>ИП Князева Е.А.</t>
  </si>
  <si>
    <t>ООО "Генштаб"</t>
  </si>
  <si>
    <t>ООО "Морион"</t>
  </si>
  <si>
    <t>ООО ЗТО "ПОТОК"</t>
  </si>
  <si>
    <t>с 14.07.2022 по 13.07.2023</t>
  </si>
  <si>
    <t>ООО "Микроэлектроника"</t>
  </si>
  <si>
    <t>с 15.07.2022 по 14.07.2025</t>
  </si>
  <si>
    <t>ИП Кожов Д.Г.</t>
  </si>
  <si>
    <t>ИП Гвоздев М.Б.</t>
  </si>
  <si>
    <t>ООО "Техносэта"</t>
  </si>
  <si>
    <t>ИП Курочкин Е.В.</t>
  </si>
  <si>
    <t>с 19.07.2022 по 18.07.2025</t>
  </si>
  <si>
    <t>741518785820</t>
  </si>
  <si>
    <t>с 20.07.2022 по 19.07.2024</t>
  </si>
  <si>
    <t>ООО "ЭкоМет"</t>
  </si>
  <si>
    <t>ИП Саяхов А.А.</t>
  </si>
  <si>
    <t>ООО "Охотник на Южном урале"</t>
  </si>
  <si>
    <t>с 26.07.2022 по 25.07.2024</t>
  </si>
  <si>
    <t>с 25.07.2022 по 24.07.2024</t>
  </si>
  <si>
    <t>741500491804</t>
  </si>
  <si>
    <t>с 27.07.2022 по 26.07.2024</t>
  </si>
  <si>
    <t>ИП Лысенко А.В.</t>
  </si>
  <si>
    <t>27.07.2022 по 25.07.2025</t>
  </si>
  <si>
    <t>ООО "НВК "НИАГАРА"</t>
  </si>
  <si>
    <t>с 28.07.2022 по 25.07.2025</t>
  </si>
  <si>
    <t>с 28.07.2022 по 26.07.2024</t>
  </si>
  <si>
    <t>ООО СКБ "Индукция"</t>
  </si>
  <si>
    <t>ООО "Фармпласт"</t>
  </si>
  <si>
    <t>с 01.08.2022 по 31.07.2024</t>
  </si>
  <si>
    <t>ИП Афанасьева Е.Ю.</t>
  </si>
  <si>
    <t>с 02.08.2022 по 01.08.2025</t>
  </si>
  <si>
    <t>ООО "Элко"</t>
  </si>
  <si>
    <t>ИП Ломовцев А.Ю.</t>
  </si>
  <si>
    <t>ИП Алексахин И.Ю.</t>
  </si>
  <si>
    <t>с 04.08.2022 по 02.08.2024</t>
  </si>
  <si>
    <t>Щука В.Г.</t>
  </si>
  <si>
    <t>ООО "РегионТранзит"</t>
  </si>
  <si>
    <t>ООО "ПКК "ТЕХНОЛАЙН"</t>
  </si>
  <si>
    <t>ООО "ГЭК"</t>
  </si>
  <si>
    <t>ООО "МТПК"</t>
  </si>
  <si>
    <t>ООО "Аванта"</t>
  </si>
  <si>
    <t>с 09.08.2022 по 08.08.2025</t>
  </si>
  <si>
    <t>ООО "Нефть-Сервис"</t>
  </si>
  <si>
    <t>ЗАО "Новэл"</t>
  </si>
  <si>
    <t>с 10.08.2022 по 08.08.2025</t>
  </si>
  <si>
    <t>ООО «ВИНТЕХ»</t>
  </si>
  <si>
    <t>с 10.08.2022 по 09.08.2024</t>
  </si>
  <si>
    <t>ООО "Бизнес-лифт"</t>
  </si>
  <si>
    <t>с 11.08.2022 по 09.08.2024</t>
  </si>
  <si>
    <t>с 12.08.2022 по 11.08.2025</t>
  </si>
  <si>
    <t>Пона Д.В.</t>
  </si>
  <si>
    <t>ООО "ТД "ЮУРМК"</t>
  </si>
  <si>
    <t>ИП Мхитарян В.К.</t>
  </si>
  <si>
    <t>ООО "ЧРПЗ №1"</t>
  </si>
  <si>
    <t>с 15.08.2022 по 14.08.2024</t>
  </si>
  <si>
    <t>с 15.08.2022 по 14.08.2025</t>
  </si>
  <si>
    <t>ООО "Аллюр-Злат"</t>
  </si>
  <si>
    <t>с 17.08.2022 по 16.08.2025</t>
  </si>
  <si>
    <t>ИП Карпенко А.Л.</t>
  </si>
  <si>
    <t>с 22.08.2022 по 21.08.2024</t>
  </si>
  <si>
    <t>с 22.08.2022 по 21.08.2025</t>
  </si>
  <si>
    <t>с 23.08.2022 по 22.08.2025</t>
  </si>
  <si>
    <t>с 24.08.2022 по 22.08.2025</t>
  </si>
  <si>
    <r>
      <t>Дата договора</t>
    </r>
    <r>
      <rPr>
        <b/>
        <sz val="16"/>
        <color rgb="FFFF0000"/>
        <rFont val="Times New Roman"/>
        <family val="1"/>
        <charset val="204"/>
      </rPr>
      <t xml:space="preserve"> </t>
    </r>
  </si>
  <si>
    <r>
      <t>дата выдачи (</t>
    </r>
    <r>
      <rPr>
        <b/>
        <sz val="16"/>
        <color rgb="FFFF0000"/>
        <rFont val="Times New Roman"/>
        <family val="1"/>
        <charset val="204"/>
      </rPr>
      <t>фактическая</t>
    </r>
    <r>
      <rPr>
        <b/>
        <sz val="16"/>
        <color theme="1"/>
        <rFont val="Times New Roman"/>
        <family val="1"/>
        <charset val="204"/>
      </rPr>
      <t>)</t>
    </r>
  </si>
  <si>
    <t xml:space="preserve">Дата договора </t>
  </si>
  <si>
    <t>с 30.08.2022 по 29.08.2024</t>
  </si>
  <si>
    <t>ИП Спирченков А.В.</t>
  </si>
  <si>
    <t>ООО "ЗАВОД ДИРСТ"</t>
  </si>
  <si>
    <t>ИП Суворова Е.В.</t>
  </si>
  <si>
    <t>с 31.08.2022 по 30.08.2024</t>
  </si>
  <si>
    <t>ООО "ПК УРАЛПРОЕКТ"</t>
  </si>
  <si>
    <t>ООО "Сервисная компания г. Нязепетровск"</t>
  </si>
  <si>
    <t>с 02.09.2022 по 01.03.2024</t>
  </si>
  <si>
    <t>с 31.08.2022 по 29.08.2025</t>
  </si>
  <si>
    <t>ООО "ТД УТЗПК"</t>
  </si>
  <si>
    <t>АО "УТК"</t>
  </si>
  <si>
    <t>ООО НПК "ИНКО"</t>
  </si>
  <si>
    <t>Краснов А.А.</t>
  </si>
  <si>
    <t>ООО «Стройметиз»</t>
  </si>
  <si>
    <t>с 06.09.2022 по 05.09.2025</t>
  </si>
  <si>
    <t>с 06.09.2022 по 05.09.2024</t>
  </si>
  <si>
    <t>ЗАО "Деловое сотрудничество"</t>
  </si>
  <si>
    <t>ООО ТД "ЭЛСА"</t>
  </si>
  <si>
    <t>с 07.09.2022 по 06.09.2024</t>
  </si>
  <si>
    <t>с 07.09.2022 по 05.09.2025</t>
  </si>
  <si>
    <t>ООО Ресурс-М</t>
  </si>
  <si>
    <t>ООО "Инстагро"</t>
  </si>
  <si>
    <t>с 09.09.2022 по 08.09.2025</t>
  </si>
  <si>
    <t>741703001484</t>
  </si>
  <si>
    <t>ИП Балыклов А.Е.</t>
  </si>
  <si>
    <t>с 13.09.2022 по 12.09.2024</t>
  </si>
  <si>
    <t>ООО "Два стахановца"</t>
  </si>
  <si>
    <t>ООО "Урал-Полимер"</t>
  </si>
  <si>
    <t>ИП Филимонова А.С.</t>
  </si>
  <si>
    <t>ИП Кузьмина Я.Ю.</t>
  </si>
  <si>
    <t>ООО "Промхимаппарат"</t>
  </si>
  <si>
    <t>с 19.09.2022 по 18.09.2025</t>
  </si>
  <si>
    <t>ООО "Энергокачество"</t>
  </si>
  <si>
    <t xml:space="preserve">ООО «МНП ГРУПП» </t>
  </si>
  <si>
    <t>с 20.09.2022 по 19.09.2024</t>
  </si>
  <si>
    <t>ООО "Техпро"</t>
  </si>
  <si>
    <t>с 21.09.2022 по 20.09.2024</t>
  </si>
  <si>
    <t>ИП Шубин Е.Г.</t>
  </si>
  <si>
    <t>741002028382</t>
  </si>
  <si>
    <t>с 21.09.2022 по 19.09.2025</t>
  </si>
  <si>
    <t>ООО «Техтрон-Тт»</t>
  </si>
  <si>
    <t>ООО "Новые фасады"</t>
  </si>
  <si>
    <t>ИП Видгоф А.Б.</t>
  </si>
  <si>
    <t>с 27.09.2022 по 26.09.2024</t>
  </si>
  <si>
    <t>с 27.09.2022 по 26.09.2025</t>
  </si>
  <si>
    <t>с 26.09.2022 по 25.09.2025</t>
  </si>
  <si>
    <t>с 28.09.2022 по 26.09.2025</t>
  </si>
  <si>
    <t>ИП Ахмадуллин А.Р.</t>
  </si>
  <si>
    <t>ООО "ЗЗММ"</t>
  </si>
  <si>
    <t>ИП Темников М.В.</t>
  </si>
  <si>
    <t>с 30.09.2022 по 29.09.2025</t>
  </si>
  <si>
    <t>с 03.10.2022 по 02.10.2025</t>
  </si>
  <si>
    <t>ООО "ЗЗСК-Сервис"</t>
  </si>
  <si>
    <t>ООО «ПТК «Соната»</t>
  </si>
  <si>
    <t>с 16.09.2022 по 15.09.2025</t>
  </si>
  <si>
    <t>ИП Рябинина З.А.</t>
  </si>
  <si>
    <t>с 03.10.2022 по 02.10.2024</t>
  </si>
  <si>
    <t>с 04.10.2022 по 03.10.2024</t>
  </si>
  <si>
    <t>ИП Ворсин А.В.</t>
  </si>
  <si>
    <t>ИП Староверова И.В.</t>
  </si>
  <si>
    <t>30.09.0222</t>
  </si>
  <si>
    <t>ООО "Нейронек"</t>
  </si>
  <si>
    <t>с 06.10.2022 по 03.10.2025</t>
  </si>
  <si>
    <t>с 05.10.2022 по 03.10.2025</t>
  </si>
  <si>
    <t>ООО "ЮТОЛ"</t>
  </si>
  <si>
    <t>ООО "РЕВОРК"</t>
  </si>
  <si>
    <t>с 10.10.2022 по 09.10.2025</t>
  </si>
  <si>
    <t>с 10.10.2022 по 09.10.2024</t>
  </si>
  <si>
    <t>ООО "Т Лифт"</t>
  </si>
  <si>
    <t>ООО ТД "Росава"</t>
  </si>
  <si>
    <t>Бардадын А.О.</t>
  </si>
  <si>
    <t>с 14.10.2022 по 13.10.2025</t>
  </si>
  <si>
    <t>с 12.10.2022 по 10.10.2025</t>
  </si>
  <si>
    <t>ИП Бекеев А.Б.</t>
  </si>
  <si>
    <t>с 17.10.2022 по 16.10.2025</t>
  </si>
  <si>
    <t xml:space="preserve">	7413022023</t>
  </si>
  <si>
    <t>с 18.10.2022 по 17.10.2024</t>
  </si>
  <si>
    <t>с 19.10.2022 по 18.10.2024</t>
  </si>
  <si>
    <t>АО "УАПС"</t>
  </si>
  <si>
    <t>ИП Иванов А.В.</t>
  </si>
  <si>
    <t>ООО "ТК Рахторг"</t>
  </si>
  <si>
    <t>с 21.10.2022 по 20.10.2025</t>
  </si>
  <si>
    <t>ООО "Тит"</t>
  </si>
  <si>
    <t>с 20.10.2022 по 17.10.2025</t>
  </si>
  <si>
    <t>ООО "УМЗ"</t>
  </si>
  <si>
    <t>с 24.10.2022 по 23.10.2024</t>
  </si>
  <si>
    <t>ИП Шиллер А.А.</t>
  </si>
  <si>
    <t>ИП Мифтахов Р.З.</t>
  </si>
  <si>
    <t>с 25.10.2022 по 24.10.2025</t>
  </si>
  <si>
    <t>ООО "НВК Групп"</t>
  </si>
  <si>
    <t>с 26.10.2022 по 25.10.2024</t>
  </si>
  <si>
    <t>744400134829</t>
  </si>
  <si>
    <t>ИП Жувагин К.Г.</t>
  </si>
  <si>
    <t>Анцырева С.В.</t>
  </si>
  <si>
    <t>ИП Снежко И.С.</t>
  </si>
  <si>
    <t>741741159578</t>
  </si>
  <si>
    <t>с 28.10.2022 по 27.10.2025</t>
  </si>
  <si>
    <t>Сидоров С.В.</t>
  </si>
  <si>
    <t>с 27.10.2022 по 24.10.2025</t>
  </si>
  <si>
    <t>Рахман П.К.</t>
  </si>
  <si>
    <t>с 31.10.2022 по 30.10.2025</t>
  </si>
  <si>
    <t>с 02.11.2022 по 01.11.2024</t>
  </si>
  <si>
    <t>ИП Смирнова Т.Д.</t>
  </si>
  <si>
    <t>с 02.11.2022 по 31.10.2025</t>
  </si>
  <si>
    <t>Шабалина Т.Н.</t>
  </si>
  <si>
    <t>с 03.11.2022 по 31.10.2025</t>
  </si>
  <si>
    <t>Хрущева О.Г.</t>
  </si>
  <si>
    <t>ИП Бондарь Е.И.</t>
  </si>
  <si>
    <t>ИП Иващенко В.В.</t>
  </si>
  <si>
    <t>745203427899</t>
  </si>
  <si>
    <t>ООО "ТД Электрика"</t>
  </si>
  <si>
    <t>744720319032</t>
  </si>
  <si>
    <t>740304011922</t>
  </si>
  <si>
    <t>ИП Азалиев Р.Ф.</t>
  </si>
  <si>
    <t>027007666123</t>
  </si>
  <si>
    <t>ИП Колимбетов А.А.</t>
  </si>
  <si>
    <t>741900160934</t>
  </si>
  <si>
    <t>с 07.11.2022 по 06.11.2025</t>
  </si>
  <si>
    <t>с 08.11.2022 по 07.11.2025</t>
  </si>
  <si>
    <t>ИП Широков А.А.</t>
  </si>
  <si>
    <t>740400180137</t>
  </si>
  <si>
    <t>с 09.11.2022 по 08.11.2024</t>
  </si>
  <si>
    <t>с 11.11.2022 по 10.11.2025</t>
  </si>
  <si>
    <t>740414880820</t>
  </si>
  <si>
    <t>Михайлов Н.П.</t>
  </si>
  <si>
    <t>741513361954</t>
  </si>
  <si>
    <t>745505344568</t>
  </si>
  <si>
    <t>с 14.11.2022 по 13.11.2025</t>
  </si>
  <si>
    <t>ИП Приставка Г.М.</t>
  </si>
  <si>
    <t>745100779659</t>
  </si>
  <si>
    <t>Исакова С.Ю.</t>
  </si>
  <si>
    <t>741501295418</t>
  </si>
  <si>
    <t>с 15.11.2022 по 14.11.2025</t>
  </si>
  <si>
    <t>ИП Лысенко М.В.</t>
  </si>
  <si>
    <t>с 17.11.2022 по 14.11.2025</t>
  </si>
  <si>
    <t>ИП Корепанов О.В.</t>
  </si>
  <si>
    <t>с 18.11.2022 по 17.11.2025</t>
  </si>
  <si>
    <t>с.Воскресенское Каслинский р-н</t>
  </si>
  <si>
    <t>Рагоулин А.Г.</t>
  </si>
  <si>
    <t>ООО "Магтика"</t>
  </si>
  <si>
    <t>ООО "Даминарт"</t>
  </si>
  <si>
    <t>с 24.11.2022 по 22.11.2024</t>
  </si>
  <si>
    <t>с 23.11.2022 по 22.11.2024</t>
  </si>
  <si>
    <t>ООО "Завод ЖБИ "Урал"</t>
  </si>
  <si>
    <t>744400341543</t>
  </si>
  <si>
    <t>с 29.11.2022 по 28.11.2024</t>
  </si>
  <si>
    <t>ИП Хоменчук А.Д.</t>
  </si>
  <si>
    <t>с 29.11.2022 по 28.11.2025</t>
  </si>
  <si>
    <t>с 30.11.2022 по 28.11.2025</t>
  </si>
  <si>
    <t>ООО "Бизнес Резиденс"</t>
  </si>
  <si>
    <t>с 30.11.2022 по 29.11.2024</t>
  </si>
  <si>
    <t>Егоров А.С.</t>
  </si>
  <si>
    <t>ООО "ОРТО-МЕД"</t>
  </si>
  <si>
    <t>с 01.12.2022 по 28.11.2025</t>
  </si>
  <si>
    <t>с 28.11.2022 по 27.11.2025</t>
  </si>
  <si>
    <t>с 23.11.2022 по 21.11.2025</t>
  </si>
  <si>
    <t>ИП Гожедрянов Н.Н.</t>
  </si>
  <si>
    <t>Сараев Д.А.</t>
  </si>
  <si>
    <t>ИП Шарипов Р.Н.</t>
  </si>
  <si>
    <t>с 02.12.2022 по 01.12.2025</t>
  </si>
  <si>
    <t>ООО "Челябстеклопром"</t>
  </si>
  <si>
    <t>ООО "ПК"ПОЛИМЕР"</t>
  </si>
  <si>
    <t>с 02.12.2022 по 29.11.2024</t>
  </si>
  <si>
    <t>745307069574</t>
  </si>
  <si>
    <t>ИП Павлов П.В.</t>
  </si>
  <si>
    <t>743600558252</t>
  </si>
  <si>
    <t>с 05.12.2022 по 04.12.2025</t>
  </si>
  <si>
    <t>ООО "Вторпроект"</t>
  </si>
  <si>
    <t>ИП Лазарева О.В.</t>
  </si>
  <si>
    <t>с 08.12.2022 по 05.12.2025</t>
  </si>
  <si>
    <t>с 09.12.2022 по 08.12.2025</t>
  </si>
  <si>
    <t>ИП Зулькарнаев Э.З.</t>
  </si>
  <si>
    <t>742209087139</t>
  </si>
  <si>
    <t>ИП Симонова А.В.</t>
  </si>
  <si>
    <t>550722003849</t>
  </si>
  <si>
    <t>ИП Хорешко Л.Л.</t>
  </si>
  <si>
    <t>742201578664</t>
  </si>
  <si>
    <t>с 13.12.2022 по 12.12.2024</t>
  </si>
  <si>
    <t>ИП Залетов Е.В.</t>
  </si>
  <si>
    <t>742205807298</t>
  </si>
  <si>
    <t>с 14.12.2022 по 12.12.2025</t>
  </si>
  <si>
    <t>с 20.12.2022 по 19.12.2025</t>
  </si>
  <si>
    <t>гп Розинское Коркинский мрн</t>
  </si>
  <si>
    <t>п.Петровский Красноармейский р-н</t>
  </si>
  <si>
    <t>Сосновский р-н</t>
  </si>
  <si>
    <t>Город (фактич нахождение)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</si>
</sst>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"/>
    <numFmt numFmtId="169" formatCode="000000"/>
  </numFmts>
  <fonts count="27" x14ac:knownFonts="1">
    <font>
      <sz val="11"/>
      <color theme="1"/>
      <name val="Calibri"/>
      <family val="2"/>
      <charset val="204"/>
      <scheme val="minor"/>
    </font>
    <font>
      <sz val="14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0" fontId="11" fillId="0" borderId="0"/>
    <xf numFmtId="0" fontId="11" fillId="0" borderId="0"/>
    <xf numFmtId="0" fontId="10" fillId="0" borderId="0"/>
    <xf numFmtId="0" fontId="16" fillId="0" borderId="0"/>
  </cellStyleXfs>
  <cellXfs count="223">
    <xf numFmtId="0" fontId="0" fillId="0" borderId="0" xfId="0"/>
    <xf numFmtId="0" fontId="6" fillId="0" borderId="0" xfId="0" applyFont="1" applyAlignment="1">
      <alignment wrapText="1"/>
    </xf>
    <xf numFmtId="0" fontId="6" fillId="0" borderId="0" xfId="0" applyFont="1"/>
    <xf numFmtId="169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/>
    <xf numFmtId="164" fontId="9" fillId="0" borderId="6" xfId="1" applyFont="1" applyFill="1" applyBorder="1" applyAlignment="1">
      <alignment horizontal="center" vertical="center"/>
    </xf>
    <xf numFmtId="0" fontId="6" fillId="0" borderId="6" xfId="0" applyFont="1" applyBorder="1"/>
    <xf numFmtId="0" fontId="6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6" xfId="0" applyFont="1" applyBorder="1" applyAlignment="1">
      <alignment horizontal="center" vertical="center"/>
    </xf>
    <xf numFmtId="0" fontId="12" fillId="0" borderId="6" xfId="0" applyFont="1" applyBorder="1"/>
    <xf numFmtId="0" fontId="12" fillId="0" borderId="6" xfId="0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/>
    </xf>
    <xf numFmtId="14" fontId="9" fillId="0" borderId="6" xfId="0" applyNumberFormat="1" applyFont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wrapText="1"/>
    </xf>
    <xf numFmtId="14" fontId="6" fillId="0" borderId="6" xfId="0" applyNumberFormat="1" applyFont="1" applyBorder="1" applyAlignment="1">
      <alignment horizontal="center"/>
    </xf>
    <xf numFmtId="14" fontId="9" fillId="0" borderId="6" xfId="0" applyNumberFormat="1" applyFont="1" applyBorder="1" applyAlignment="1">
      <alignment horizontal="center"/>
    </xf>
    <xf numFmtId="164" fontId="6" fillId="0" borderId="6" xfId="1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14" fontId="8" fillId="0" borderId="6" xfId="0" applyNumberFormat="1" applyFont="1" applyBorder="1" applyAlignment="1">
      <alignment horizontal="center" vertical="center" wrapText="1"/>
    </xf>
    <xf numFmtId="14" fontId="18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6" fillId="6" borderId="6" xfId="0" applyFont="1" applyFill="1" applyBorder="1"/>
    <xf numFmtId="0" fontId="8" fillId="6" borderId="6" xfId="0" applyFont="1" applyFill="1" applyBorder="1" applyAlignment="1">
      <alignment horizontal="center" vertical="center" wrapText="1"/>
    </xf>
    <xf numFmtId="14" fontId="18" fillId="6" borderId="6" xfId="0" applyNumberFormat="1" applyFont="1" applyFill="1" applyBorder="1" applyAlignment="1">
      <alignment horizontal="center" vertical="center"/>
    </xf>
    <xf numFmtId="14" fontId="8" fillId="6" borderId="6" xfId="0" applyNumberFormat="1" applyFont="1" applyFill="1" applyBorder="1" applyAlignment="1">
      <alignment horizontal="center" vertical="center" wrapText="1"/>
    </xf>
    <xf numFmtId="166" fontId="18" fillId="6" borderId="6" xfId="1" applyNumberFormat="1" applyFont="1" applyFill="1" applyBorder="1" applyAlignment="1">
      <alignment horizontal="center" vertical="center"/>
    </xf>
    <xf numFmtId="164" fontId="18" fillId="6" borderId="6" xfId="1" applyFont="1" applyFill="1" applyBorder="1" applyAlignment="1">
      <alignment horizontal="center" vertical="center"/>
    </xf>
    <xf numFmtId="14" fontId="9" fillId="0" borderId="6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8" fillId="0" borderId="0" xfId="0" applyFont="1" applyAlignment="1">
      <alignment horizontal="center" vertical="center" textRotation="90" wrapText="1"/>
    </xf>
    <xf numFmtId="0" fontId="8" fillId="0" borderId="0" xfId="0" applyFont="1" applyAlignment="1">
      <alignment horizontal="center" vertical="center"/>
    </xf>
    <xf numFmtId="166" fontId="6" fillId="0" borderId="5" xfId="1" applyNumberFormat="1" applyFont="1" applyFill="1" applyBorder="1" applyAlignment="1">
      <alignment horizontal="center"/>
    </xf>
    <xf numFmtId="164" fontId="6" fillId="0" borderId="5" xfId="1" applyFont="1" applyFill="1" applyBorder="1" applyAlignment="1">
      <alignment horizontal="center"/>
    </xf>
    <xf numFmtId="0" fontId="6" fillId="6" borderId="6" xfId="0" applyFont="1" applyFill="1" applyBorder="1" applyAlignment="1">
      <alignment wrapText="1"/>
    </xf>
    <xf numFmtId="0" fontId="6" fillId="6" borderId="6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21" fillId="4" borderId="2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/>
    </xf>
    <xf numFmtId="166" fontId="21" fillId="4" borderId="2" xfId="0" applyNumberFormat="1" applyFont="1" applyFill="1" applyBorder="1" applyAlignment="1">
      <alignment horizontal="center" vertical="center" wrapText="1"/>
    </xf>
    <xf numFmtId="0" fontId="6" fillId="0" borderId="5" xfId="0" applyFont="1" applyBorder="1"/>
    <xf numFmtId="0" fontId="21" fillId="4" borderId="1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0" fontId="6" fillId="0" borderId="6" xfId="1" applyNumberFormat="1" applyFont="1" applyFill="1" applyBorder="1" applyAlignment="1">
      <alignment horizontal="center"/>
    </xf>
    <xf numFmtId="10" fontId="9" fillId="0" borderId="6" xfId="1" applyNumberFormat="1" applyFont="1" applyFill="1" applyBorder="1" applyAlignment="1">
      <alignment horizontal="center" vertical="center"/>
    </xf>
    <xf numFmtId="10" fontId="9" fillId="0" borderId="5" xfId="1" applyNumberFormat="1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14" fontId="8" fillId="0" borderId="5" xfId="0" applyNumberFormat="1" applyFont="1" applyBorder="1" applyAlignment="1">
      <alignment horizontal="center" vertical="center" wrapText="1"/>
    </xf>
    <xf numFmtId="14" fontId="8" fillId="0" borderId="6" xfId="0" applyNumberFormat="1" applyFont="1" applyBorder="1" applyAlignment="1">
      <alignment horizontal="center"/>
    </xf>
    <xf numFmtId="14" fontId="8" fillId="0" borderId="6" xfId="0" applyNumberFormat="1" applyFont="1" applyBorder="1" applyAlignment="1">
      <alignment horizontal="center" vertical="center"/>
    </xf>
    <xf numFmtId="14" fontId="18" fillId="0" borderId="6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6" borderId="6" xfId="0" applyFont="1" applyFill="1" applyBorder="1" applyAlignment="1">
      <alignment horizontal="center"/>
    </xf>
    <xf numFmtId="14" fontId="8" fillId="0" borderId="2" xfId="0" applyNumberFormat="1" applyFont="1" applyBorder="1" applyAlignment="1">
      <alignment horizontal="center" vertical="center" wrapText="1"/>
    </xf>
    <xf numFmtId="14" fontId="8" fillId="0" borderId="4" xfId="0" applyNumberFormat="1" applyFont="1" applyBorder="1" applyAlignment="1">
      <alignment horizontal="center" vertical="center" wrapText="1"/>
    </xf>
    <xf numFmtId="14" fontId="8" fillId="0" borderId="7" xfId="0" applyNumberFormat="1" applyFont="1" applyBorder="1" applyAlignment="1">
      <alignment horizontal="center" vertical="center" wrapText="1"/>
    </xf>
    <xf numFmtId="0" fontId="19" fillId="0" borderId="0" xfId="0" applyFont="1"/>
    <xf numFmtId="0" fontId="9" fillId="0" borderId="6" xfId="0" applyFont="1" applyBorder="1"/>
    <xf numFmtId="0" fontId="9" fillId="0" borderId="5" xfId="0" applyFont="1" applyBorder="1" applyAlignment="1">
      <alignment horizontal="center" vertical="center" wrapText="1"/>
    </xf>
    <xf numFmtId="14" fontId="18" fillId="0" borderId="6" xfId="0" applyNumberFormat="1" applyFont="1" applyBorder="1" applyAlignment="1">
      <alignment horizontal="center" vertical="center" wrapText="1"/>
    </xf>
    <xf numFmtId="10" fontId="9" fillId="0" borderId="6" xfId="1" applyNumberFormat="1" applyFont="1" applyFill="1" applyBorder="1" applyAlignment="1">
      <alignment horizontal="center"/>
    </xf>
    <xf numFmtId="166" fontId="9" fillId="0" borderId="5" xfId="1" applyNumberFormat="1" applyFont="1" applyFill="1" applyBorder="1" applyAlignment="1">
      <alignment horizontal="center"/>
    </xf>
    <xf numFmtId="164" fontId="9" fillId="0" borderId="6" xfId="1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17" fillId="4" borderId="6" xfId="0" applyFont="1" applyFill="1" applyBorder="1" applyAlignment="1">
      <alignment horizontal="center" vertical="center" wrapText="1"/>
    </xf>
    <xf numFmtId="14" fontId="8" fillId="8" borderId="6" xfId="0" applyNumberFormat="1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10" fontId="9" fillId="8" borderId="6" xfId="1" applyNumberFormat="1" applyFont="1" applyFill="1" applyBorder="1" applyAlignment="1">
      <alignment horizontal="center" vertical="center"/>
    </xf>
    <xf numFmtId="166" fontId="6" fillId="8" borderId="5" xfId="1" applyNumberFormat="1" applyFont="1" applyFill="1" applyBorder="1" applyAlignment="1">
      <alignment horizontal="center"/>
    </xf>
    <xf numFmtId="164" fontId="9" fillId="8" borderId="6" xfId="1" applyFont="1" applyFill="1" applyBorder="1" applyAlignment="1">
      <alignment horizontal="center" vertical="center"/>
    </xf>
    <xf numFmtId="166" fontId="22" fillId="4" borderId="2" xfId="0" applyNumberFormat="1" applyFont="1" applyFill="1" applyBorder="1" applyAlignment="1">
      <alignment horizontal="center" vertical="center" wrapText="1"/>
    </xf>
    <xf numFmtId="10" fontId="9" fillId="0" borderId="6" xfId="3" applyNumberFormat="1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  <protection locked="0"/>
    </xf>
    <xf numFmtId="0" fontId="17" fillId="5" borderId="6" xfId="0" applyFont="1" applyFill="1" applyBorder="1" applyAlignment="1">
      <alignment horizontal="center" vertical="center" wrapText="1"/>
    </xf>
    <xf numFmtId="166" fontId="17" fillId="5" borderId="6" xfId="0" applyNumberFormat="1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14" fontId="8" fillId="3" borderId="6" xfId="0" applyNumberFormat="1" applyFont="1" applyFill="1" applyBorder="1" applyAlignment="1">
      <alignment horizontal="center" vertical="center"/>
    </xf>
    <xf numFmtId="10" fontId="6" fillId="0" borderId="6" xfId="1" applyNumberFormat="1" applyFont="1" applyFill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14" fontId="9" fillId="8" borderId="6" xfId="0" applyNumberFormat="1" applyFont="1" applyFill="1" applyBorder="1" applyAlignment="1">
      <alignment horizontal="center" vertical="center"/>
    </xf>
    <xf numFmtId="14" fontId="8" fillId="8" borderId="6" xfId="0" applyNumberFormat="1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wrapText="1"/>
    </xf>
    <xf numFmtId="14" fontId="9" fillId="8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14" fontId="6" fillId="0" borderId="6" xfId="0" applyNumberFormat="1" applyFont="1" applyBorder="1" applyAlignment="1">
      <alignment horizontal="center" wrapText="1"/>
    </xf>
    <xf numFmtId="0" fontId="6" fillId="6" borderId="6" xfId="0" applyFont="1" applyFill="1" applyBorder="1" applyAlignment="1">
      <alignment horizontal="center" vertical="center" wrapText="1"/>
    </xf>
    <xf numFmtId="14" fontId="6" fillId="6" borderId="6" xfId="0" applyNumberFormat="1" applyFont="1" applyFill="1" applyBorder="1" applyAlignment="1">
      <alignment horizontal="center"/>
    </xf>
    <xf numFmtId="14" fontId="8" fillId="6" borderId="6" xfId="0" applyNumberFormat="1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wrapText="1"/>
    </xf>
    <xf numFmtId="14" fontId="9" fillId="6" borderId="5" xfId="0" applyNumberFormat="1" applyFont="1" applyFill="1" applyBorder="1" applyAlignment="1">
      <alignment horizontal="center" vertical="center" wrapText="1"/>
    </xf>
    <xf numFmtId="10" fontId="9" fillId="6" borderId="6" xfId="3" applyNumberFormat="1" applyFont="1" applyFill="1" applyBorder="1" applyAlignment="1">
      <alignment horizontal="center" vertical="center"/>
    </xf>
    <xf numFmtId="166" fontId="6" fillId="6" borderId="5" xfId="1" applyNumberFormat="1" applyFont="1" applyFill="1" applyBorder="1" applyAlignment="1">
      <alignment horizontal="center"/>
    </xf>
    <xf numFmtId="164" fontId="9" fillId="6" borderId="6" xfId="1" applyFont="1" applyFill="1" applyBorder="1" applyAlignment="1">
      <alignment horizontal="center" vertical="center"/>
    </xf>
    <xf numFmtId="14" fontId="9" fillId="2" borderId="6" xfId="0" applyNumberFormat="1" applyFont="1" applyFill="1" applyBorder="1" applyAlignment="1">
      <alignment horizontal="center" vertical="center"/>
    </xf>
    <xf numFmtId="10" fontId="6" fillId="0" borderId="6" xfId="3" applyNumberFormat="1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169" fontId="6" fillId="0" borderId="6" xfId="0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169" fontId="9" fillId="0" borderId="6" xfId="0" applyNumberFormat="1" applyFont="1" applyBorder="1" applyAlignment="1">
      <alignment horizontal="center"/>
    </xf>
    <xf numFmtId="169" fontId="6" fillId="8" borderId="6" xfId="0" applyNumberFormat="1" applyFont="1" applyFill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6" fillId="8" borderId="6" xfId="0" applyFont="1" applyFill="1" applyBorder="1" applyAlignment="1">
      <alignment horizontal="center"/>
    </xf>
    <xf numFmtId="1" fontId="6" fillId="6" borderId="6" xfId="0" applyNumberFormat="1" applyFont="1" applyFill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0" fontId="6" fillId="0" borderId="6" xfId="0" applyNumberFormat="1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3" fontId="6" fillId="0" borderId="5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6" fillId="8" borderId="6" xfId="0" applyNumberFormat="1" applyFont="1" applyFill="1" applyBorder="1" applyAlignment="1">
      <alignment horizontal="center"/>
    </xf>
    <xf numFmtId="3" fontId="19" fillId="8" borderId="6" xfId="0" applyNumberFormat="1" applyFont="1" applyFill="1" applyBorder="1" applyAlignment="1">
      <alignment horizontal="center"/>
    </xf>
    <xf numFmtId="3" fontId="6" fillId="0" borderId="6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0" fontId="18" fillId="6" borderId="6" xfId="1" applyNumberFormat="1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wrapText="1"/>
    </xf>
    <xf numFmtId="14" fontId="9" fillId="7" borderId="6" xfId="0" applyNumberFormat="1" applyFont="1" applyFill="1" applyBorder="1" applyAlignment="1">
      <alignment horizontal="center" vertical="center"/>
    </xf>
    <xf numFmtId="14" fontId="8" fillId="7" borderId="6" xfId="0" applyNumberFormat="1" applyFont="1" applyFill="1" applyBorder="1" applyAlignment="1">
      <alignment horizontal="center" vertical="center"/>
    </xf>
    <xf numFmtId="14" fontId="9" fillId="7" borderId="5" xfId="0" applyNumberFormat="1" applyFont="1" applyFill="1" applyBorder="1" applyAlignment="1">
      <alignment horizontal="center" vertical="center" wrapText="1"/>
    </xf>
    <xf numFmtId="0" fontId="19" fillId="7" borderId="6" xfId="0" applyFont="1" applyFill="1" applyBorder="1" applyAlignment="1">
      <alignment horizontal="center" wrapText="1"/>
    </xf>
    <xf numFmtId="1" fontId="6" fillId="7" borderId="6" xfId="0" applyNumberFormat="1" applyFont="1" applyFill="1" applyBorder="1" applyAlignment="1">
      <alignment horizontal="center"/>
    </xf>
    <xf numFmtId="3" fontId="19" fillId="7" borderId="6" xfId="0" applyNumberFormat="1" applyFont="1" applyFill="1" applyBorder="1" applyAlignment="1">
      <alignment horizontal="center"/>
    </xf>
    <xf numFmtId="166" fontId="6" fillId="7" borderId="5" xfId="1" applyNumberFormat="1" applyFont="1" applyFill="1" applyBorder="1" applyAlignment="1">
      <alignment horizontal="center"/>
    </xf>
    <xf numFmtId="164" fontId="9" fillId="7" borderId="6" xfId="1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/>
    </xf>
    <xf numFmtId="0" fontId="19" fillId="8" borderId="6" xfId="0" applyFont="1" applyFill="1" applyBorder="1" applyAlignment="1">
      <alignment horizontal="center" wrapText="1"/>
    </xf>
    <xf numFmtId="0" fontId="21" fillId="6" borderId="6" xfId="0" applyFont="1" applyFill="1" applyBorder="1"/>
    <xf numFmtId="3" fontId="21" fillId="6" borderId="6" xfId="0" applyNumberFormat="1" applyFont="1" applyFill="1" applyBorder="1" applyAlignment="1">
      <alignment horizontal="center"/>
    </xf>
    <xf numFmtId="0" fontId="21" fillId="6" borderId="5" xfId="0" applyFont="1" applyFill="1" applyBorder="1"/>
    <xf numFmtId="0" fontId="6" fillId="7" borderId="6" xfId="0" applyFont="1" applyFill="1" applyBorder="1"/>
    <xf numFmtId="14" fontId="6" fillId="7" borderId="6" xfId="0" applyNumberFormat="1" applyFont="1" applyFill="1" applyBorder="1" applyAlignment="1">
      <alignment horizontal="center"/>
    </xf>
    <xf numFmtId="0" fontId="8" fillId="7" borderId="6" xfId="0" applyFont="1" applyFill="1" applyBorder="1" applyAlignment="1">
      <alignment horizontal="center"/>
    </xf>
    <xf numFmtId="3" fontId="6" fillId="7" borderId="6" xfId="0" applyNumberFormat="1" applyFont="1" applyFill="1" applyBorder="1" applyAlignment="1">
      <alignment horizontal="center"/>
    </xf>
    <xf numFmtId="10" fontId="6" fillId="7" borderId="6" xfId="0" applyNumberFormat="1" applyFont="1" applyFill="1" applyBorder="1" applyAlignment="1">
      <alignment horizontal="center"/>
    </xf>
    <xf numFmtId="0" fontId="6" fillId="9" borderId="6" xfId="0" applyFont="1" applyFill="1" applyBorder="1"/>
    <xf numFmtId="0" fontId="6" fillId="9" borderId="6" xfId="0" applyFont="1" applyFill="1" applyBorder="1" applyAlignment="1">
      <alignment horizontal="center" wrapText="1"/>
    </xf>
    <xf numFmtId="14" fontId="6" fillId="9" borderId="6" xfId="0" applyNumberFormat="1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6" fillId="9" borderId="6" xfId="0" applyFont="1" applyFill="1" applyBorder="1" applyAlignment="1">
      <alignment horizontal="center"/>
    </xf>
    <xf numFmtId="49" fontId="6" fillId="9" borderId="6" xfId="0" applyNumberFormat="1" applyFont="1" applyFill="1" applyBorder="1" applyAlignment="1">
      <alignment horizontal="center"/>
    </xf>
    <xf numFmtId="3" fontId="6" fillId="9" borderId="6" xfId="0" applyNumberFormat="1" applyFont="1" applyFill="1" applyBorder="1" applyAlignment="1">
      <alignment horizontal="center"/>
    </xf>
    <xf numFmtId="10" fontId="6" fillId="9" borderId="6" xfId="0" applyNumberFormat="1" applyFont="1" applyFill="1" applyBorder="1" applyAlignment="1">
      <alignment horizontal="center"/>
    </xf>
    <xf numFmtId="166" fontId="6" fillId="9" borderId="5" xfId="1" applyNumberFormat="1" applyFont="1" applyFill="1" applyBorder="1" applyAlignment="1">
      <alignment horizontal="center"/>
    </xf>
    <xf numFmtId="0" fontId="6" fillId="9" borderId="5" xfId="0" applyFont="1" applyFill="1" applyBorder="1"/>
    <xf numFmtId="14" fontId="6" fillId="0" borderId="5" xfId="0" applyNumberFormat="1" applyFont="1" applyBorder="1" applyAlignment="1">
      <alignment horizontal="center"/>
    </xf>
    <xf numFmtId="14" fontId="8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14" fontId="14" fillId="2" borderId="6" xfId="0" applyNumberFormat="1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wrapText="1"/>
    </xf>
    <xf numFmtId="169" fontId="14" fillId="2" borderId="6" xfId="0" applyNumberFormat="1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 vertical="center" wrapText="1"/>
    </xf>
    <xf numFmtId="10" fontId="14" fillId="2" borderId="5" xfId="0" applyNumberFormat="1" applyFont="1" applyFill="1" applyBorder="1" applyAlignment="1">
      <alignment horizontal="center"/>
    </xf>
    <xf numFmtId="165" fontId="14" fillId="2" borderId="5" xfId="0" applyNumberFormat="1" applyFont="1" applyFill="1" applyBorder="1"/>
    <xf numFmtId="0" fontId="14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/>
    </xf>
    <xf numFmtId="49" fontId="26" fillId="0" borderId="0" xfId="0" applyNumberFormat="1" applyFont="1"/>
    <xf numFmtId="14" fontId="8" fillId="0" borderId="8" xfId="0" applyNumberFormat="1" applyFont="1" applyBorder="1" applyAlignment="1">
      <alignment horizontal="center"/>
    </xf>
    <xf numFmtId="14" fontId="8" fillId="0" borderId="0" xfId="0" applyNumberFormat="1" applyFont="1" applyAlignment="1">
      <alignment horizontal="center"/>
    </xf>
    <xf numFmtId="0" fontId="6" fillId="2" borderId="6" xfId="0" applyFont="1" applyFill="1" applyBorder="1"/>
    <xf numFmtId="14" fontId="6" fillId="2" borderId="6" xfId="0" applyNumberFormat="1" applyFont="1" applyFill="1" applyBorder="1" applyAlignment="1">
      <alignment horizontal="center"/>
    </xf>
    <xf numFmtId="14" fontId="8" fillId="2" borderId="6" xfId="0" applyNumberFormat="1" applyFont="1" applyFill="1" applyBorder="1" applyAlignment="1">
      <alignment horizontal="center"/>
    </xf>
    <xf numFmtId="1" fontId="6" fillId="2" borderId="6" xfId="0" applyNumberFormat="1" applyFont="1" applyFill="1" applyBorder="1" applyAlignment="1">
      <alignment horizontal="center"/>
    </xf>
    <xf numFmtId="0" fontId="6" fillId="0" borderId="6" xfId="0" applyFont="1" applyBorder="1" applyAlignment="1">
      <alignment wrapText="1"/>
    </xf>
    <xf numFmtId="10" fontId="6" fillId="0" borderId="5" xfId="0" applyNumberFormat="1" applyFont="1" applyBorder="1" applyAlignment="1">
      <alignment horizontal="center"/>
    </xf>
    <xf numFmtId="166" fontId="6" fillId="0" borderId="6" xfId="1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22" fillId="6" borderId="5" xfId="0" applyFont="1" applyFill="1" applyBorder="1"/>
    <xf numFmtId="3" fontId="22" fillId="6" borderId="6" xfId="0" applyNumberFormat="1" applyFont="1" applyFill="1" applyBorder="1" applyAlignment="1">
      <alignment horizontal="center"/>
    </xf>
    <xf numFmtId="14" fontId="19" fillId="0" borderId="6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4" fontId="14" fillId="2" borderId="6" xfId="0" applyNumberFormat="1" applyFont="1" applyFill="1" applyBorder="1" applyAlignment="1">
      <alignment horizontal="center" vertical="center" wrapText="1"/>
    </xf>
    <xf numFmtId="169" fontId="14" fillId="2" borderId="6" xfId="0" applyNumberFormat="1" applyFont="1" applyFill="1" applyBorder="1" applyAlignment="1">
      <alignment horizontal="center" vertical="center" wrapText="1"/>
    </xf>
    <xf numFmtId="10" fontId="14" fillId="2" borderId="6" xfId="0" applyNumberFormat="1" applyFont="1" applyFill="1" applyBorder="1" applyAlignment="1">
      <alignment horizontal="center" vertical="center" wrapText="1"/>
    </xf>
    <xf numFmtId="165" fontId="14" fillId="2" borderId="6" xfId="1" applyNumberFormat="1" applyFont="1" applyFill="1" applyBorder="1" applyAlignment="1">
      <alignment vertical="center" wrapText="1"/>
    </xf>
    <xf numFmtId="14" fontId="14" fillId="2" borderId="4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9" fontId="14" fillId="2" borderId="4" xfId="0" applyNumberFormat="1" applyFont="1" applyFill="1" applyBorder="1" applyAlignment="1">
      <alignment horizontal="center" vertical="center" wrapText="1"/>
    </xf>
    <xf numFmtId="10" fontId="14" fillId="2" borderId="4" xfId="0" applyNumberFormat="1" applyFont="1" applyFill="1" applyBorder="1" applyAlignment="1">
      <alignment horizontal="center" vertical="center" wrapText="1"/>
    </xf>
    <xf numFmtId="165" fontId="14" fillId="2" borderId="4" xfId="1" applyNumberFormat="1" applyFont="1" applyFill="1" applyBorder="1" applyAlignment="1">
      <alignment vertical="center" wrapText="1"/>
    </xf>
    <xf numFmtId="14" fontId="14" fillId="2" borderId="5" xfId="0" applyNumberFormat="1" applyFont="1" applyFill="1" applyBorder="1" applyAlignment="1">
      <alignment horizontal="center" vertical="center" wrapText="1"/>
    </xf>
    <xf numFmtId="169" fontId="14" fillId="2" borderId="5" xfId="0" applyNumberFormat="1" applyFont="1" applyFill="1" applyBorder="1" applyAlignment="1">
      <alignment horizontal="center" vertical="center" wrapText="1"/>
    </xf>
    <xf numFmtId="10" fontId="14" fillId="2" borderId="5" xfId="0" applyNumberFormat="1" applyFont="1" applyFill="1" applyBorder="1" applyAlignment="1">
      <alignment horizontal="center" vertical="center" wrapText="1"/>
    </xf>
    <xf numFmtId="165" fontId="14" fillId="2" borderId="5" xfId="1" applyNumberFormat="1" applyFont="1" applyFill="1" applyBorder="1" applyAlignment="1">
      <alignment vertical="center" wrapText="1"/>
    </xf>
    <xf numFmtId="3" fontId="14" fillId="2" borderId="6" xfId="0" applyNumberFormat="1" applyFont="1" applyFill="1" applyBorder="1" applyAlignment="1">
      <alignment horizontal="center" vertical="center" wrapText="1"/>
    </xf>
    <xf numFmtId="10" fontId="14" fillId="2" borderId="6" xfId="1" applyNumberFormat="1" applyFont="1" applyFill="1" applyBorder="1" applyAlignment="1">
      <alignment horizontal="center" vertical="center" wrapText="1"/>
    </xf>
    <xf numFmtId="10" fontId="14" fillId="2" borderId="4" xfId="1" applyNumberFormat="1" applyFont="1" applyFill="1" applyBorder="1" applyAlignment="1">
      <alignment horizontal="center" vertical="center" wrapText="1"/>
    </xf>
    <xf numFmtId="10" fontId="14" fillId="2" borderId="5" xfId="1" applyNumberFormat="1" applyFont="1" applyFill="1" applyBorder="1" applyAlignment="1">
      <alignment horizontal="center" vertical="center" wrapText="1"/>
    </xf>
    <xf numFmtId="1" fontId="14" fillId="2" borderId="6" xfId="0" applyNumberFormat="1" applyFont="1" applyFill="1" applyBorder="1" applyAlignment="1">
      <alignment horizontal="center" vertical="center" wrapText="1"/>
    </xf>
    <xf numFmtId="9" fontId="14" fillId="2" borderId="6" xfId="1" applyNumberFormat="1" applyFont="1" applyFill="1" applyBorder="1" applyAlignment="1">
      <alignment horizontal="center" vertical="center" wrapText="1"/>
    </xf>
    <xf numFmtId="10" fontId="14" fillId="2" borderId="6" xfId="1" applyNumberFormat="1" applyFont="1" applyFill="1" applyBorder="1" applyAlignment="1">
      <alignment horizontal="center" wrapText="1"/>
    </xf>
    <xf numFmtId="4" fontId="14" fillId="2" borderId="6" xfId="0" applyNumberFormat="1" applyFont="1" applyFill="1" applyBorder="1" applyAlignment="1">
      <alignment horizontal="center" wrapText="1"/>
    </xf>
    <xf numFmtId="14" fontId="14" fillId="2" borderId="4" xfId="0" applyNumberFormat="1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wrapText="1"/>
    </xf>
    <xf numFmtId="169" fontId="14" fillId="2" borderId="4" xfId="0" applyNumberFormat="1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/>
    </xf>
    <xf numFmtId="10" fontId="14" fillId="2" borderId="6" xfId="0" applyNumberFormat="1" applyFont="1" applyFill="1" applyBorder="1" applyAlignment="1">
      <alignment horizontal="center"/>
    </xf>
    <xf numFmtId="165" fontId="14" fillId="2" borderId="4" xfId="0" applyNumberFormat="1" applyFont="1" applyFill="1" applyBorder="1"/>
    <xf numFmtId="14" fontId="14" fillId="2" borderId="5" xfId="0" applyNumberFormat="1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169" fontId="14" fillId="2" borderId="5" xfId="0" applyNumberFormat="1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/>
    </xf>
    <xf numFmtId="10" fontId="14" fillId="2" borderId="5" xfId="0" applyNumberFormat="1" applyFont="1" applyFill="1" applyBorder="1" applyAlignment="1">
      <alignment horizontal="center" vertical="center"/>
    </xf>
    <xf numFmtId="165" fontId="14" fillId="2" borderId="5" xfId="0" applyNumberFormat="1" applyFont="1" applyFill="1" applyBorder="1" applyAlignment="1">
      <alignment horizontal="center" vertical="center"/>
    </xf>
    <xf numFmtId="165" fontId="14" fillId="2" borderId="5" xfId="0" applyNumberFormat="1" applyFont="1" applyFill="1" applyBorder="1" applyAlignment="1">
      <alignment vertical="center"/>
    </xf>
  </cellXfs>
  <cellStyles count="8">
    <cellStyle name="Обычный" xfId="0" builtinId="0"/>
    <cellStyle name="Обычный 2" xfId="4" xr:uid="{00000000-0005-0000-0000-000001000000}"/>
    <cellStyle name="Обычный 2 2" xfId="5" xr:uid="{00000000-0005-0000-0000-000002000000}"/>
    <cellStyle name="Обычный 3" xfId="2" xr:uid="{00000000-0005-0000-0000-000003000000}"/>
    <cellStyle name="Обычный 4" xfId="6" xr:uid="{00000000-0005-0000-0000-000004000000}"/>
    <cellStyle name="Обычный 5" xfId="7" xr:uid="{00000000-0005-0000-0000-000005000000}"/>
    <cellStyle name="Процентный" xfId="3" builtinId="5"/>
    <cellStyle name="Финансовый" xfId="1" builtinId="3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none">
          <bgColor auto="1"/>
        </patternFill>
      </fill>
    </dxf>
    <dxf>
      <fill>
        <patternFill>
          <bgColor theme="4" tint="0.39994506668294322"/>
        </patternFill>
      </fill>
    </dxf>
    <dxf>
      <fill>
        <patternFill patternType="none">
          <bgColor auto="1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none">
          <bgColor auto="1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Василий Соболь" id="{5125FD04-658C-4E67-8CDA-94D2E0A84E51}" userId="Василий Соболь" providerId="None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P5" dT="2022-05-06T05:54:43.76" personId="{5125FD04-658C-4E67-8CDA-94D2E0A84E51}" id="{F9618E09-7239-4203-9FF3-0F5EA86CF2AC}">
    <text>с 20 апреля с/с микро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microsoft.com/office/2017/10/relationships/threadedComment" Target="../threadedComments/threadedComment2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N342"/>
  <sheetViews>
    <sheetView zoomScale="82" zoomScaleNormal="82" workbookViewId="0">
      <pane xSplit="1" ySplit="5" topLeftCell="B179" activePane="bottomRight" state="frozen"/>
      <selection pane="topRight" activeCell="B1" sqref="B1"/>
      <selection pane="bottomLeft" activeCell="A5" sqref="A5"/>
      <selection pane="bottomRight" activeCell="A189" sqref="A189"/>
    </sheetView>
  </sheetViews>
  <sheetFormatPr defaultColWidth="9.140625" defaultRowHeight="15.75" x14ac:dyDescent="0.25"/>
  <cols>
    <col min="1" max="1" width="9.140625" style="2"/>
    <col min="2" max="2" width="14.42578125" style="1" customWidth="1"/>
    <col min="3" max="3" width="18.85546875" style="4" customWidth="1"/>
    <col min="4" max="4" width="22.140625" style="4" customWidth="1"/>
    <col min="5" max="5" width="17.28515625" style="50" customWidth="1"/>
    <col min="6" max="6" width="18.28515625" style="4" customWidth="1"/>
    <col min="7" max="7" width="21" style="4" customWidth="1"/>
    <col min="8" max="8" width="39.28515625" style="4" customWidth="1"/>
    <col min="9" max="9" width="16.42578125" style="4" customWidth="1"/>
    <col min="10" max="10" width="21.42578125" style="4" customWidth="1"/>
    <col min="11" max="11" width="15.140625" style="4" customWidth="1"/>
    <col min="12" max="12" width="31" style="2" customWidth="1"/>
    <col min="13" max="13" width="21.140625" style="2" customWidth="1"/>
    <col min="14" max="14" width="16.42578125" style="4" customWidth="1"/>
    <col min="15" max="16384" width="9.140625" style="2"/>
  </cols>
  <sheetData>
    <row r="1" spans="1:14" ht="35.25" customHeight="1" x14ac:dyDescent="0.25">
      <c r="C1" s="42"/>
      <c r="D1" s="35" t="s">
        <v>48</v>
      </c>
      <c r="E1" s="54"/>
      <c r="F1" s="35" t="s">
        <v>49</v>
      </c>
      <c r="G1" s="35"/>
      <c r="K1" s="35" t="s">
        <v>55</v>
      </c>
    </row>
    <row r="2" spans="1:14" ht="23.25" x14ac:dyDescent="0.25">
      <c r="B2" s="187" t="s">
        <v>52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8"/>
    </row>
    <row r="3" spans="1:14" ht="43.5" customHeight="1" thickBot="1" x14ac:dyDescent="0.3"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8"/>
    </row>
    <row r="4" spans="1:14" s="36" customFormat="1" ht="79.5" customHeight="1" x14ac:dyDescent="0.25">
      <c r="A4" s="47" t="s">
        <v>54</v>
      </c>
      <c r="B4" s="43" t="s">
        <v>53</v>
      </c>
      <c r="C4" s="43" t="s">
        <v>50</v>
      </c>
      <c r="D4" s="43" t="s">
        <v>51</v>
      </c>
      <c r="E4" s="43" t="s">
        <v>409</v>
      </c>
      <c r="F4" s="43" t="s">
        <v>14</v>
      </c>
      <c r="G4" s="43" t="s">
        <v>410</v>
      </c>
      <c r="H4" s="43" t="s">
        <v>3</v>
      </c>
      <c r="I4" s="43" t="s">
        <v>15</v>
      </c>
      <c r="J4" s="43" t="s">
        <v>43</v>
      </c>
      <c r="K4" s="45" t="s">
        <v>42</v>
      </c>
      <c r="L4" s="45" t="s">
        <v>56</v>
      </c>
      <c r="M4" s="80" t="s">
        <v>159</v>
      </c>
      <c r="N4" s="43" t="s">
        <v>45</v>
      </c>
    </row>
    <row r="5" spans="1:14" s="37" customFormat="1" ht="21" customHeight="1" thickBot="1" x14ac:dyDescent="0.3">
      <c r="A5" s="48">
        <v>1</v>
      </c>
      <c r="B5" s="49">
        <v>2</v>
      </c>
      <c r="C5" s="44">
        <v>3</v>
      </c>
      <c r="D5" s="44">
        <v>4</v>
      </c>
      <c r="E5" s="44">
        <v>5</v>
      </c>
      <c r="F5" s="44">
        <v>6</v>
      </c>
      <c r="G5" s="44"/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N5" s="44">
        <v>13</v>
      </c>
    </row>
    <row r="6" spans="1:14" ht="20.25" hidden="1" customHeight="1" thickBot="1" x14ac:dyDescent="0.3">
      <c r="A6" s="46">
        <v>1</v>
      </c>
      <c r="B6" s="16">
        <v>732</v>
      </c>
      <c r="C6" s="17">
        <v>44539</v>
      </c>
      <c r="D6" s="17">
        <v>44557</v>
      </c>
      <c r="E6" s="61">
        <v>44572</v>
      </c>
      <c r="F6" s="16" t="str">
        <f>CONCATENATE(B6,"/2022")</f>
        <v>732/2022</v>
      </c>
      <c r="G6" s="91">
        <f>E6</f>
        <v>44572</v>
      </c>
      <c r="H6" s="87" t="s">
        <v>58</v>
      </c>
      <c r="I6" s="110">
        <v>745301651909</v>
      </c>
      <c r="J6" s="121">
        <v>3000000</v>
      </c>
      <c r="K6" s="53">
        <v>6.5000000000000002E-2</v>
      </c>
      <c r="L6" s="38" t="s">
        <v>17</v>
      </c>
      <c r="M6" s="38" t="s">
        <v>30</v>
      </c>
      <c r="N6" s="39" t="s">
        <v>47</v>
      </c>
    </row>
    <row r="7" spans="1:14" ht="20.25" hidden="1" customHeight="1" x14ac:dyDescent="0.25">
      <c r="A7" s="7">
        <v>2</v>
      </c>
      <c r="B7" s="16">
        <v>733</v>
      </c>
      <c r="C7" s="18">
        <v>44554</v>
      </c>
      <c r="D7" s="18">
        <v>44558</v>
      </c>
      <c r="E7" s="25">
        <v>44573</v>
      </c>
      <c r="F7" s="16" t="str">
        <f t="shared" ref="F7:F92" si="0">CONCATENATE(B7,"/2022")</f>
        <v>733/2022</v>
      </c>
      <c r="G7" s="91">
        <f>E7</f>
        <v>44573</v>
      </c>
      <c r="H7" s="88" t="s">
        <v>69</v>
      </c>
      <c r="I7" s="110">
        <v>7456025565</v>
      </c>
      <c r="J7" s="118">
        <v>5000000</v>
      </c>
      <c r="K7" s="51">
        <v>4.2500000000000003E-2</v>
      </c>
      <c r="L7" s="38" t="s">
        <v>17</v>
      </c>
      <c r="M7" s="38" t="s">
        <v>30</v>
      </c>
      <c r="N7" s="23" t="s">
        <v>47</v>
      </c>
    </row>
    <row r="8" spans="1:14" ht="20.25" hidden="1" customHeight="1" x14ac:dyDescent="0.25">
      <c r="A8" s="7">
        <v>3</v>
      </c>
      <c r="B8" s="16">
        <v>734</v>
      </c>
      <c r="C8" s="18">
        <v>44557</v>
      </c>
      <c r="D8" s="18">
        <v>44560</v>
      </c>
      <c r="E8" s="25">
        <v>44573</v>
      </c>
      <c r="F8" s="16" t="str">
        <f t="shared" si="0"/>
        <v>734/2022</v>
      </c>
      <c r="G8" s="91">
        <f t="shared" ref="G8:G42" si="1">E8</f>
        <v>44573</v>
      </c>
      <c r="H8" s="88" t="s">
        <v>72</v>
      </c>
      <c r="I8" s="110">
        <v>7448019367</v>
      </c>
      <c r="J8" s="118">
        <v>5000000</v>
      </c>
      <c r="K8" s="51">
        <v>6.5000000000000002E-2</v>
      </c>
      <c r="L8" s="38" t="s">
        <v>17</v>
      </c>
      <c r="M8" s="38" t="s">
        <v>30</v>
      </c>
      <c r="N8" s="23" t="s">
        <v>47</v>
      </c>
    </row>
    <row r="9" spans="1:14" ht="20.25" hidden="1" customHeight="1" x14ac:dyDescent="0.25">
      <c r="A9" s="46">
        <v>4</v>
      </c>
      <c r="B9" s="16">
        <v>735</v>
      </c>
      <c r="C9" s="18">
        <v>44558</v>
      </c>
      <c r="D9" s="18">
        <v>44560</v>
      </c>
      <c r="E9" s="62">
        <v>44575</v>
      </c>
      <c r="F9" s="16" t="str">
        <f t="shared" si="0"/>
        <v>735/2022</v>
      </c>
      <c r="G9" s="91">
        <f t="shared" si="1"/>
        <v>44575</v>
      </c>
      <c r="H9" s="88" t="s">
        <v>74</v>
      </c>
      <c r="I9" s="110">
        <v>742200524867</v>
      </c>
      <c r="J9" s="118">
        <v>2300000</v>
      </c>
      <c r="K9" s="51">
        <v>4.2500000000000003E-2</v>
      </c>
      <c r="L9" s="38" t="s">
        <v>17</v>
      </c>
      <c r="M9" s="38" t="s">
        <v>30</v>
      </c>
      <c r="N9" s="23" t="s">
        <v>47</v>
      </c>
    </row>
    <row r="10" spans="1:14" ht="20.25" hidden="1" customHeight="1" x14ac:dyDescent="0.25">
      <c r="A10" s="7">
        <v>5</v>
      </c>
      <c r="B10" s="16">
        <v>736</v>
      </c>
      <c r="C10" s="18">
        <v>44579</v>
      </c>
      <c r="D10" s="18">
        <v>44581</v>
      </c>
      <c r="E10" s="61">
        <v>44586</v>
      </c>
      <c r="F10" s="16" t="str">
        <f t="shared" si="0"/>
        <v>736/2022</v>
      </c>
      <c r="G10" s="91">
        <f t="shared" si="1"/>
        <v>44586</v>
      </c>
      <c r="H10" s="8" t="s">
        <v>79</v>
      </c>
      <c r="I10" s="110">
        <v>742002884762</v>
      </c>
      <c r="J10" s="118">
        <v>500000</v>
      </c>
      <c r="K10" s="51">
        <v>6.5000000000000002E-2</v>
      </c>
      <c r="L10" s="38" t="s">
        <v>17</v>
      </c>
      <c r="M10" s="38" t="s">
        <v>30</v>
      </c>
      <c r="N10" s="23" t="s">
        <v>47</v>
      </c>
    </row>
    <row r="11" spans="1:14" ht="20.25" hidden="1" customHeight="1" x14ac:dyDescent="0.25">
      <c r="A11" s="7">
        <v>6</v>
      </c>
      <c r="B11" s="16">
        <v>737</v>
      </c>
      <c r="C11" s="18">
        <v>44579</v>
      </c>
      <c r="D11" s="18">
        <v>44582</v>
      </c>
      <c r="E11" s="25">
        <v>44587</v>
      </c>
      <c r="F11" s="16" t="str">
        <f t="shared" si="0"/>
        <v>737/2022</v>
      </c>
      <c r="G11" s="91">
        <f t="shared" si="1"/>
        <v>44587</v>
      </c>
      <c r="H11" s="8" t="s">
        <v>83</v>
      </c>
      <c r="I11" s="110">
        <v>7404071095</v>
      </c>
      <c r="J11" s="118">
        <v>5000000</v>
      </c>
      <c r="K11" s="51">
        <v>4.2500000000000003E-2</v>
      </c>
      <c r="L11" s="38" t="s">
        <v>17</v>
      </c>
      <c r="M11" s="38" t="s">
        <v>30</v>
      </c>
      <c r="N11" s="23" t="s">
        <v>47</v>
      </c>
    </row>
    <row r="12" spans="1:14" ht="20.25" hidden="1" customHeight="1" thickBot="1" x14ac:dyDescent="0.3">
      <c r="A12" s="46">
        <v>7</v>
      </c>
      <c r="B12" s="16">
        <v>738</v>
      </c>
      <c r="C12" s="18">
        <v>44587</v>
      </c>
      <c r="D12" s="18">
        <v>44588</v>
      </c>
      <c r="E12" s="62">
        <v>44589</v>
      </c>
      <c r="F12" s="16" t="str">
        <f t="shared" si="0"/>
        <v>738/2022</v>
      </c>
      <c r="G12" s="91">
        <f t="shared" si="1"/>
        <v>44589</v>
      </c>
      <c r="H12" s="8" t="s">
        <v>85</v>
      </c>
      <c r="I12" s="110">
        <v>741110252039</v>
      </c>
      <c r="J12" s="118">
        <v>400000</v>
      </c>
      <c r="K12" s="51">
        <v>8.5000000000000006E-2</v>
      </c>
      <c r="L12" s="38" t="s">
        <v>17</v>
      </c>
      <c r="M12" s="38" t="s">
        <v>30</v>
      </c>
      <c r="N12" s="23" t="s">
        <v>46</v>
      </c>
    </row>
    <row r="13" spans="1:14" ht="20.25" hidden="1" customHeight="1" thickBot="1" x14ac:dyDescent="0.3">
      <c r="A13" s="7">
        <v>8</v>
      </c>
      <c r="B13" s="16">
        <v>739</v>
      </c>
      <c r="C13" s="18">
        <v>44587</v>
      </c>
      <c r="D13" s="18">
        <v>44593</v>
      </c>
      <c r="E13" s="63">
        <v>44594</v>
      </c>
      <c r="F13" s="16" t="str">
        <f t="shared" si="0"/>
        <v>739/2022</v>
      </c>
      <c r="G13" s="91">
        <f t="shared" si="1"/>
        <v>44594</v>
      </c>
      <c r="H13" s="8" t="s">
        <v>87</v>
      </c>
      <c r="I13" s="110">
        <f>РЕЕСТР!C10</f>
        <v>741110252039</v>
      </c>
      <c r="J13" s="118">
        <v>1400000</v>
      </c>
      <c r="K13" s="51">
        <v>6.5000000000000002E-2</v>
      </c>
      <c r="L13" s="38" t="s">
        <v>17</v>
      </c>
      <c r="M13" s="38" t="s">
        <v>30</v>
      </c>
      <c r="N13" s="23" t="s">
        <v>47</v>
      </c>
    </row>
    <row r="14" spans="1:14" ht="20.25" hidden="1" customHeight="1" x14ac:dyDescent="0.25">
      <c r="A14" s="7">
        <v>9</v>
      </c>
      <c r="B14" s="16">
        <v>740</v>
      </c>
      <c r="C14" s="18">
        <v>44587</v>
      </c>
      <c r="D14" s="18">
        <v>44593</v>
      </c>
      <c r="E14" s="61">
        <v>44599</v>
      </c>
      <c r="F14" s="16" t="str">
        <f t="shared" si="0"/>
        <v>740/2022</v>
      </c>
      <c r="G14" s="91">
        <f t="shared" si="1"/>
        <v>44599</v>
      </c>
      <c r="H14" s="8" t="s">
        <v>89</v>
      </c>
      <c r="I14" s="110">
        <v>741702446949</v>
      </c>
      <c r="J14" s="118">
        <v>3300000</v>
      </c>
      <c r="K14" s="51">
        <v>4.2500000000000003E-2</v>
      </c>
      <c r="L14" s="38" t="s">
        <v>17</v>
      </c>
      <c r="M14" s="38" t="s">
        <v>30</v>
      </c>
      <c r="N14" s="23" t="s">
        <v>47</v>
      </c>
    </row>
    <row r="15" spans="1:14" ht="20.25" hidden="1" customHeight="1" x14ac:dyDescent="0.25">
      <c r="A15" s="46">
        <v>10</v>
      </c>
      <c r="B15" s="16">
        <v>741</v>
      </c>
      <c r="C15" s="18">
        <v>44593</v>
      </c>
      <c r="D15" s="18">
        <v>44596</v>
      </c>
      <c r="E15" s="25">
        <v>44601</v>
      </c>
      <c r="F15" s="16" t="str">
        <f t="shared" si="0"/>
        <v>741/2022</v>
      </c>
      <c r="G15" s="91">
        <f t="shared" si="1"/>
        <v>44601</v>
      </c>
      <c r="H15" s="8" t="s">
        <v>93</v>
      </c>
      <c r="I15" s="110">
        <v>740411977990</v>
      </c>
      <c r="J15" s="118">
        <v>900000</v>
      </c>
      <c r="K15" s="51">
        <v>4.2500000000000003E-2</v>
      </c>
      <c r="L15" s="38" t="s">
        <v>17</v>
      </c>
      <c r="M15" s="38" t="s">
        <v>30</v>
      </c>
      <c r="N15" s="23" t="s">
        <v>47</v>
      </c>
    </row>
    <row r="16" spans="1:14" ht="20.25" hidden="1" customHeight="1" x14ac:dyDescent="0.25">
      <c r="A16" s="7">
        <v>11</v>
      </c>
      <c r="B16" s="16">
        <v>742</v>
      </c>
      <c r="C16" s="18">
        <v>44598</v>
      </c>
      <c r="D16" s="18">
        <v>44600</v>
      </c>
      <c r="E16" s="25">
        <v>44601</v>
      </c>
      <c r="F16" s="16" t="str">
        <f t="shared" si="0"/>
        <v>742/2022</v>
      </c>
      <c r="G16" s="91">
        <f t="shared" si="1"/>
        <v>44601</v>
      </c>
      <c r="H16" s="8" t="s">
        <v>65</v>
      </c>
      <c r="I16" s="110">
        <v>7430022739</v>
      </c>
      <c r="J16" s="118">
        <v>8000000</v>
      </c>
      <c r="K16" s="51">
        <v>6.5000000000000002E-2</v>
      </c>
      <c r="L16" s="38" t="s">
        <v>23</v>
      </c>
      <c r="M16" s="38" t="s">
        <v>30</v>
      </c>
      <c r="N16" s="23" t="s">
        <v>47</v>
      </c>
    </row>
    <row r="17" spans="1:14" ht="20.25" hidden="1" customHeight="1" x14ac:dyDescent="0.25">
      <c r="A17" s="7">
        <v>12</v>
      </c>
      <c r="B17" s="16">
        <v>743</v>
      </c>
      <c r="C17" s="18">
        <v>44598</v>
      </c>
      <c r="D17" s="18">
        <v>44600</v>
      </c>
      <c r="E17" s="25">
        <v>44602</v>
      </c>
      <c r="F17" s="16" t="str">
        <f t="shared" si="0"/>
        <v>743/2022</v>
      </c>
      <c r="G17" s="91">
        <f t="shared" si="1"/>
        <v>44602</v>
      </c>
      <c r="H17" s="8" t="s">
        <v>81</v>
      </c>
      <c r="I17" s="110">
        <v>667210051312</v>
      </c>
      <c r="J17" s="118">
        <v>5000000</v>
      </c>
      <c r="K17" s="51">
        <v>4.2500000000000003E-2</v>
      </c>
      <c r="L17" s="38" t="s">
        <v>17</v>
      </c>
      <c r="M17" s="38" t="s">
        <v>30</v>
      </c>
      <c r="N17" s="23" t="s">
        <v>47</v>
      </c>
    </row>
    <row r="18" spans="1:14" ht="20.25" hidden="1" customHeight="1" x14ac:dyDescent="0.25">
      <c r="A18" s="46">
        <v>13</v>
      </c>
      <c r="B18" s="16">
        <v>744</v>
      </c>
      <c r="C18" s="18">
        <v>44598</v>
      </c>
      <c r="D18" s="18">
        <v>44600</v>
      </c>
      <c r="E18" s="25">
        <v>44602</v>
      </c>
      <c r="F18" s="16" t="str">
        <f t="shared" si="0"/>
        <v>744/2022</v>
      </c>
      <c r="G18" s="91">
        <f t="shared" si="1"/>
        <v>44602</v>
      </c>
      <c r="H18" s="8" t="s">
        <v>92</v>
      </c>
      <c r="I18" s="110">
        <v>744915922605</v>
      </c>
      <c r="J18" s="118">
        <v>3000000</v>
      </c>
      <c r="K18" s="51">
        <v>0.06</v>
      </c>
      <c r="L18" s="38" t="s">
        <v>17</v>
      </c>
      <c r="M18" s="38" t="s">
        <v>30</v>
      </c>
      <c r="N18" s="23" t="s">
        <v>57</v>
      </c>
    </row>
    <row r="19" spans="1:14" ht="20.25" hidden="1" customHeight="1" x14ac:dyDescent="0.25">
      <c r="A19" s="7">
        <v>14</v>
      </c>
      <c r="B19" s="16">
        <v>745</v>
      </c>
      <c r="C19" s="18">
        <v>44593</v>
      </c>
      <c r="D19" s="18">
        <v>44595</v>
      </c>
      <c r="E19" s="25">
        <v>44603</v>
      </c>
      <c r="F19" s="16" t="str">
        <f t="shared" si="0"/>
        <v>745/2022</v>
      </c>
      <c r="G19" s="91">
        <f t="shared" si="1"/>
        <v>44603</v>
      </c>
      <c r="H19" s="8" t="s">
        <v>95</v>
      </c>
      <c r="I19" s="110">
        <v>7438021085</v>
      </c>
      <c r="J19" s="118">
        <v>2200000</v>
      </c>
      <c r="K19" s="51">
        <v>6.5000000000000002E-2</v>
      </c>
      <c r="L19" s="38" t="s">
        <v>17</v>
      </c>
      <c r="M19" s="38" t="s">
        <v>30</v>
      </c>
      <c r="N19" s="23" t="s">
        <v>47</v>
      </c>
    </row>
    <row r="20" spans="1:14" ht="20.25" hidden="1" customHeight="1" x14ac:dyDescent="0.25">
      <c r="A20" s="7">
        <v>15</v>
      </c>
      <c r="B20" s="16">
        <v>746</v>
      </c>
      <c r="C20" s="18">
        <v>44595</v>
      </c>
      <c r="D20" s="18">
        <v>44596</v>
      </c>
      <c r="E20" s="25">
        <v>44603</v>
      </c>
      <c r="F20" s="16" t="str">
        <f t="shared" si="0"/>
        <v>746/2022</v>
      </c>
      <c r="G20" s="91">
        <f t="shared" si="1"/>
        <v>44603</v>
      </c>
      <c r="H20" s="8" t="s">
        <v>98</v>
      </c>
      <c r="I20" s="110">
        <v>7460053974</v>
      </c>
      <c r="J20" s="118">
        <v>300000</v>
      </c>
      <c r="K20" s="51">
        <v>7.0000000000000007E-2</v>
      </c>
      <c r="L20" s="38" t="s">
        <v>17</v>
      </c>
      <c r="M20" s="38" t="s">
        <v>30</v>
      </c>
      <c r="N20" s="23" t="s">
        <v>57</v>
      </c>
    </row>
    <row r="21" spans="1:14" ht="20.25" hidden="1" customHeight="1" x14ac:dyDescent="0.25">
      <c r="A21" s="46">
        <v>16</v>
      </c>
      <c r="B21" s="16">
        <v>747</v>
      </c>
      <c r="C21" s="18">
        <v>44599</v>
      </c>
      <c r="D21" s="18">
        <v>44601</v>
      </c>
      <c r="E21" s="62">
        <v>44603</v>
      </c>
      <c r="F21" s="16" t="str">
        <f t="shared" si="0"/>
        <v>747/2022</v>
      </c>
      <c r="G21" s="91">
        <f t="shared" si="1"/>
        <v>44603</v>
      </c>
      <c r="H21" s="8" t="s">
        <v>76</v>
      </c>
      <c r="I21" s="110">
        <v>7450019741</v>
      </c>
      <c r="J21" s="118">
        <v>5000000</v>
      </c>
      <c r="K21" s="51">
        <v>6.5000000000000002E-2</v>
      </c>
      <c r="L21" s="38" t="s">
        <v>17</v>
      </c>
      <c r="M21" s="38" t="s">
        <v>30</v>
      </c>
      <c r="N21" s="23" t="s">
        <v>47</v>
      </c>
    </row>
    <row r="22" spans="1:14" ht="20.25" hidden="1" customHeight="1" x14ac:dyDescent="0.25">
      <c r="A22" s="7">
        <v>17</v>
      </c>
      <c r="B22" s="16">
        <v>748</v>
      </c>
      <c r="C22" s="18">
        <v>44600</v>
      </c>
      <c r="D22" s="18">
        <v>44603</v>
      </c>
      <c r="E22" s="55">
        <v>44606</v>
      </c>
      <c r="F22" s="16" t="str">
        <f t="shared" si="0"/>
        <v>748/2022</v>
      </c>
      <c r="G22" s="91">
        <f t="shared" si="1"/>
        <v>44606</v>
      </c>
      <c r="H22" s="8" t="s">
        <v>99</v>
      </c>
      <c r="I22" s="110">
        <v>742701992200</v>
      </c>
      <c r="J22" s="118">
        <v>1750000</v>
      </c>
      <c r="K22" s="51">
        <v>6.5000000000000002E-2</v>
      </c>
      <c r="L22" s="38" t="s">
        <v>17</v>
      </c>
      <c r="M22" s="38" t="s">
        <v>30</v>
      </c>
      <c r="N22" s="23" t="s">
        <v>47</v>
      </c>
    </row>
    <row r="23" spans="1:14" ht="20.25" hidden="1" customHeight="1" x14ac:dyDescent="0.25">
      <c r="A23" s="7">
        <v>18</v>
      </c>
      <c r="B23" s="16">
        <v>749</v>
      </c>
      <c r="C23" s="18">
        <v>44595</v>
      </c>
      <c r="D23" s="18">
        <v>44599</v>
      </c>
      <c r="E23" s="25">
        <v>44607</v>
      </c>
      <c r="F23" s="16" t="str">
        <f t="shared" si="0"/>
        <v>749/2022</v>
      </c>
      <c r="G23" s="91">
        <f t="shared" si="1"/>
        <v>44607</v>
      </c>
      <c r="H23" s="8" t="s">
        <v>101</v>
      </c>
      <c r="I23" s="111">
        <v>7456011869</v>
      </c>
      <c r="J23" s="118">
        <v>5000000</v>
      </c>
      <c r="K23" s="51">
        <v>4.7500000000000001E-2</v>
      </c>
      <c r="L23" s="38" t="s">
        <v>17</v>
      </c>
      <c r="M23" s="38" t="s">
        <v>30</v>
      </c>
      <c r="N23" s="23" t="s">
        <v>47</v>
      </c>
    </row>
    <row r="24" spans="1:14" ht="20.25" hidden="1" customHeight="1" x14ac:dyDescent="0.25">
      <c r="A24" s="46">
        <v>19</v>
      </c>
      <c r="B24" s="16">
        <v>750</v>
      </c>
      <c r="C24" s="18">
        <v>44601</v>
      </c>
      <c r="D24" s="18">
        <v>44603</v>
      </c>
      <c r="E24" s="25">
        <v>44608</v>
      </c>
      <c r="F24" s="16" t="str">
        <f t="shared" si="0"/>
        <v>750/2022</v>
      </c>
      <c r="G24" s="91">
        <f t="shared" si="1"/>
        <v>44608</v>
      </c>
      <c r="H24" s="8" t="s">
        <v>103</v>
      </c>
      <c r="I24" s="110">
        <v>7417012019</v>
      </c>
      <c r="J24" s="118">
        <v>500000</v>
      </c>
      <c r="K24" s="51">
        <v>6.5000000000000002E-2</v>
      </c>
      <c r="L24" s="38" t="s">
        <v>17</v>
      </c>
      <c r="M24" s="38" t="s">
        <v>30</v>
      </c>
      <c r="N24" s="23" t="s">
        <v>47</v>
      </c>
    </row>
    <row r="25" spans="1:14" ht="20.25" hidden="1" customHeight="1" x14ac:dyDescent="0.25">
      <c r="A25" s="7">
        <v>20</v>
      </c>
      <c r="B25" s="16">
        <v>751</v>
      </c>
      <c r="C25" s="18">
        <v>44602</v>
      </c>
      <c r="D25" s="18">
        <v>44606</v>
      </c>
      <c r="E25" s="25">
        <v>44608</v>
      </c>
      <c r="F25" s="16" t="str">
        <f t="shared" si="0"/>
        <v>751/2022</v>
      </c>
      <c r="G25" s="91">
        <f t="shared" si="1"/>
        <v>44608</v>
      </c>
      <c r="H25" s="8" t="s">
        <v>78</v>
      </c>
      <c r="I25" s="110">
        <v>7448199381</v>
      </c>
      <c r="J25" s="118">
        <v>5000000</v>
      </c>
      <c r="K25" s="51">
        <v>6.5000000000000002E-2</v>
      </c>
      <c r="L25" s="38" t="s">
        <v>17</v>
      </c>
      <c r="M25" s="38" t="s">
        <v>30</v>
      </c>
      <c r="N25" s="23" t="s">
        <v>47</v>
      </c>
    </row>
    <row r="26" spans="1:14" ht="20.25" hidden="1" customHeight="1" x14ac:dyDescent="0.25">
      <c r="A26" s="7">
        <v>21</v>
      </c>
      <c r="B26" s="16">
        <v>752</v>
      </c>
      <c r="C26" s="18">
        <v>44607</v>
      </c>
      <c r="D26" s="18">
        <v>44608</v>
      </c>
      <c r="E26" s="25">
        <v>44609</v>
      </c>
      <c r="F26" s="16" t="str">
        <f t="shared" si="0"/>
        <v>752/2022</v>
      </c>
      <c r="G26" s="91">
        <f t="shared" si="1"/>
        <v>44609</v>
      </c>
      <c r="H26" s="8" t="s">
        <v>82</v>
      </c>
      <c r="I26" s="110">
        <v>7447185259</v>
      </c>
      <c r="J26" s="118">
        <v>300000</v>
      </c>
      <c r="K26" s="51">
        <v>6.5000000000000002E-2</v>
      </c>
      <c r="L26" s="38" t="s">
        <v>17</v>
      </c>
      <c r="M26" s="38" t="s">
        <v>30</v>
      </c>
      <c r="N26" s="23" t="s">
        <v>47</v>
      </c>
    </row>
    <row r="27" spans="1:14" ht="20.25" hidden="1" customHeight="1" x14ac:dyDescent="0.25">
      <c r="A27" s="46">
        <v>22</v>
      </c>
      <c r="B27" s="16">
        <v>753</v>
      </c>
      <c r="C27" s="18">
        <v>44606</v>
      </c>
      <c r="D27" s="18">
        <v>44608</v>
      </c>
      <c r="E27" s="25">
        <v>44614</v>
      </c>
      <c r="F27" s="16" t="str">
        <f t="shared" si="0"/>
        <v>753/2022</v>
      </c>
      <c r="G27" s="91">
        <f t="shared" si="1"/>
        <v>44614</v>
      </c>
      <c r="H27" s="8" t="s">
        <v>107</v>
      </c>
      <c r="I27" s="110">
        <v>7417008894</v>
      </c>
      <c r="J27" s="118">
        <v>5000000</v>
      </c>
      <c r="K27" s="51">
        <v>4.7500000000000001E-2</v>
      </c>
      <c r="L27" s="38" t="s">
        <v>17</v>
      </c>
      <c r="M27" s="38" t="s">
        <v>30</v>
      </c>
      <c r="N27" s="23" t="s">
        <v>47</v>
      </c>
    </row>
    <row r="28" spans="1:14" ht="20.25" hidden="1" customHeight="1" x14ac:dyDescent="0.25">
      <c r="A28" s="7">
        <v>23</v>
      </c>
      <c r="B28" s="16">
        <v>754</v>
      </c>
      <c r="C28" s="18">
        <v>44607</v>
      </c>
      <c r="D28" s="18">
        <v>44608</v>
      </c>
      <c r="E28" s="25">
        <v>44614</v>
      </c>
      <c r="F28" s="16" t="str">
        <f t="shared" si="0"/>
        <v>754/2022</v>
      </c>
      <c r="G28" s="91">
        <f t="shared" si="1"/>
        <v>44614</v>
      </c>
      <c r="H28" s="8" t="s">
        <v>109</v>
      </c>
      <c r="I28" s="110">
        <v>7453343312</v>
      </c>
      <c r="J28" s="118">
        <v>249000</v>
      </c>
      <c r="K28" s="51">
        <v>7.0000000000000007E-2</v>
      </c>
      <c r="L28" s="38" t="s">
        <v>17</v>
      </c>
      <c r="M28" s="38" t="s">
        <v>30</v>
      </c>
      <c r="N28" s="23" t="s">
        <v>57</v>
      </c>
    </row>
    <row r="29" spans="1:14" s="64" customFormat="1" ht="20.25" hidden="1" customHeight="1" x14ac:dyDescent="0.25">
      <c r="A29" s="65">
        <v>24</v>
      </c>
      <c r="B29" s="66">
        <v>755</v>
      </c>
      <c r="C29" s="18">
        <v>44613</v>
      </c>
      <c r="D29" s="18">
        <v>44614</v>
      </c>
      <c r="E29" s="67">
        <v>44617</v>
      </c>
      <c r="F29" s="66" t="str">
        <f t="shared" si="0"/>
        <v>755/2022</v>
      </c>
      <c r="G29" s="91">
        <f t="shared" si="1"/>
        <v>44617</v>
      </c>
      <c r="H29" s="27" t="s">
        <v>110</v>
      </c>
      <c r="I29" s="112">
        <v>741300000424</v>
      </c>
      <c r="J29" s="122">
        <v>3400000</v>
      </c>
      <c r="K29" s="68">
        <v>6.5000000000000002E-2</v>
      </c>
      <c r="L29" s="69" t="s">
        <v>17</v>
      </c>
      <c r="M29" s="38" t="s">
        <v>30</v>
      </c>
      <c r="N29" s="70" t="s">
        <v>47</v>
      </c>
    </row>
    <row r="30" spans="1:14" ht="20.25" hidden="1" customHeight="1" x14ac:dyDescent="0.25">
      <c r="A30" s="46">
        <v>25</v>
      </c>
      <c r="B30" s="16">
        <v>756</v>
      </c>
      <c r="C30" s="18">
        <v>44613</v>
      </c>
      <c r="D30" s="18">
        <v>44614</v>
      </c>
      <c r="E30" s="25">
        <v>44617</v>
      </c>
      <c r="F30" s="16" t="str">
        <f t="shared" si="0"/>
        <v>756/2022</v>
      </c>
      <c r="G30" s="91">
        <f t="shared" si="1"/>
        <v>44617</v>
      </c>
      <c r="H30" s="27" t="s">
        <v>110</v>
      </c>
      <c r="I30" s="110">
        <v>741300000424</v>
      </c>
      <c r="J30" s="118">
        <v>1600000</v>
      </c>
      <c r="K30" s="51">
        <v>6.5000000000000002E-2</v>
      </c>
      <c r="L30" s="38" t="s">
        <v>17</v>
      </c>
      <c r="M30" s="38" t="s">
        <v>30</v>
      </c>
      <c r="N30" s="23" t="s">
        <v>47</v>
      </c>
    </row>
    <row r="31" spans="1:14" ht="20.25" hidden="1" customHeight="1" x14ac:dyDescent="0.25">
      <c r="A31" s="7">
        <v>26</v>
      </c>
      <c r="B31" s="16">
        <v>757</v>
      </c>
      <c r="C31" s="18">
        <v>44613</v>
      </c>
      <c r="D31" s="18">
        <v>44614</v>
      </c>
      <c r="E31" s="25">
        <v>44617</v>
      </c>
      <c r="F31" s="16" t="str">
        <f t="shared" si="0"/>
        <v>757/2022</v>
      </c>
      <c r="G31" s="91">
        <f t="shared" si="1"/>
        <v>44617</v>
      </c>
      <c r="H31" s="8" t="s">
        <v>60</v>
      </c>
      <c r="I31" s="110">
        <v>7456011241</v>
      </c>
      <c r="J31" s="118">
        <v>3200000</v>
      </c>
      <c r="K31" s="51">
        <v>4.7500000000000001E-2</v>
      </c>
      <c r="L31" s="38" t="s">
        <v>17</v>
      </c>
      <c r="M31" s="38" t="s">
        <v>30</v>
      </c>
      <c r="N31" s="23" t="s">
        <v>47</v>
      </c>
    </row>
    <row r="32" spans="1:14" ht="33" hidden="1" customHeight="1" x14ac:dyDescent="0.25">
      <c r="A32" s="7">
        <v>27</v>
      </c>
      <c r="B32" s="16">
        <v>758</v>
      </c>
      <c r="C32" s="18">
        <v>44610</v>
      </c>
      <c r="D32" s="18">
        <v>44614</v>
      </c>
      <c r="E32" s="25">
        <v>44617</v>
      </c>
      <c r="F32" s="16" t="str">
        <f t="shared" si="0"/>
        <v>758/2022</v>
      </c>
      <c r="G32" s="91">
        <f t="shared" si="1"/>
        <v>44617</v>
      </c>
      <c r="H32" s="8" t="s">
        <v>113</v>
      </c>
      <c r="I32" s="110">
        <v>6672328241</v>
      </c>
      <c r="J32" s="118">
        <v>3000000</v>
      </c>
      <c r="K32" s="51">
        <v>6.5000000000000002E-2</v>
      </c>
      <c r="L32" s="38" t="s">
        <v>17</v>
      </c>
      <c r="M32" s="38" t="s">
        <v>30</v>
      </c>
      <c r="N32" s="23" t="s">
        <v>47</v>
      </c>
    </row>
    <row r="33" spans="1:14" ht="20.25" hidden="1" customHeight="1" x14ac:dyDescent="0.25">
      <c r="A33" s="46">
        <v>28</v>
      </c>
      <c r="B33" s="16">
        <v>759</v>
      </c>
      <c r="C33" s="18">
        <v>44608</v>
      </c>
      <c r="D33" s="18">
        <v>44609</v>
      </c>
      <c r="E33" s="25">
        <v>44617</v>
      </c>
      <c r="F33" s="16" t="str">
        <f t="shared" si="0"/>
        <v>759/2022</v>
      </c>
      <c r="G33" s="91">
        <f t="shared" si="1"/>
        <v>44617</v>
      </c>
      <c r="H33" s="8" t="s">
        <v>111</v>
      </c>
      <c r="I33" s="110">
        <v>7415075077</v>
      </c>
      <c r="J33" s="118">
        <v>2800000</v>
      </c>
      <c r="K33" s="51">
        <v>4.7500000000000001E-2</v>
      </c>
      <c r="L33" s="38" t="s">
        <v>17</v>
      </c>
      <c r="M33" s="38" t="s">
        <v>30</v>
      </c>
      <c r="N33" s="23" t="s">
        <v>47</v>
      </c>
    </row>
    <row r="34" spans="1:14" ht="20.25" hidden="1" customHeight="1" x14ac:dyDescent="0.25">
      <c r="A34" s="7">
        <v>29</v>
      </c>
      <c r="B34" s="16">
        <v>760</v>
      </c>
      <c r="C34" s="22">
        <v>44607</v>
      </c>
      <c r="D34" s="18">
        <v>44608</v>
      </c>
      <c r="E34" s="25">
        <v>44620</v>
      </c>
      <c r="F34" s="16" t="str">
        <f t="shared" si="0"/>
        <v>760/2022</v>
      </c>
      <c r="G34" s="91">
        <f t="shared" si="1"/>
        <v>44620</v>
      </c>
      <c r="H34" s="8" t="s">
        <v>114</v>
      </c>
      <c r="I34" s="110">
        <v>744409456228</v>
      </c>
      <c r="J34" s="118">
        <v>3000000</v>
      </c>
      <c r="K34" s="52">
        <v>0.03</v>
      </c>
      <c r="L34" s="38" t="s">
        <v>17</v>
      </c>
      <c r="M34" s="38" t="s">
        <v>30</v>
      </c>
      <c r="N34" s="6" t="s">
        <v>47</v>
      </c>
    </row>
    <row r="35" spans="1:14" ht="20.25" hidden="1" customHeight="1" x14ac:dyDescent="0.25">
      <c r="A35" s="7">
        <v>30</v>
      </c>
      <c r="B35" s="16">
        <v>761</v>
      </c>
      <c r="C35" s="22">
        <v>44613</v>
      </c>
      <c r="D35" s="18">
        <v>44617</v>
      </c>
      <c r="E35" s="25">
        <v>44620</v>
      </c>
      <c r="F35" s="16" t="str">
        <f t="shared" si="0"/>
        <v>761/2022</v>
      </c>
      <c r="G35" s="91">
        <f t="shared" si="1"/>
        <v>44620</v>
      </c>
      <c r="H35" s="8" t="s">
        <v>116</v>
      </c>
      <c r="I35" s="110">
        <v>745501787833</v>
      </c>
      <c r="J35" s="118">
        <v>580000</v>
      </c>
      <c r="K35" s="52">
        <v>4.7500000000000001E-2</v>
      </c>
      <c r="L35" s="38" t="s">
        <v>17</v>
      </c>
      <c r="M35" s="38" t="s">
        <v>30</v>
      </c>
      <c r="N35" s="6" t="s">
        <v>47</v>
      </c>
    </row>
    <row r="36" spans="1:14" ht="20.25" hidden="1" customHeight="1" x14ac:dyDescent="0.25">
      <c r="A36" s="46">
        <v>31</v>
      </c>
      <c r="B36" s="16">
        <v>762</v>
      </c>
      <c r="C36" s="22">
        <v>44617</v>
      </c>
      <c r="D36" s="18">
        <v>44617</v>
      </c>
      <c r="E36" s="25">
        <v>44621</v>
      </c>
      <c r="F36" s="16" t="str">
        <f t="shared" si="0"/>
        <v>762/2022</v>
      </c>
      <c r="G36" s="91">
        <f t="shared" si="1"/>
        <v>44621</v>
      </c>
      <c r="H36" s="8" t="s">
        <v>120</v>
      </c>
      <c r="I36" s="110">
        <v>744303894221</v>
      </c>
      <c r="J36" s="118">
        <v>200000</v>
      </c>
      <c r="K36" s="52">
        <v>7.0000000000000007E-2</v>
      </c>
      <c r="L36" s="38" t="s">
        <v>17</v>
      </c>
      <c r="M36" s="38" t="s">
        <v>30</v>
      </c>
      <c r="N36" s="6" t="s">
        <v>57</v>
      </c>
    </row>
    <row r="37" spans="1:14" ht="20.25" hidden="1" customHeight="1" x14ac:dyDescent="0.25">
      <c r="A37" s="7">
        <v>32</v>
      </c>
      <c r="B37" s="16">
        <v>763</v>
      </c>
      <c r="C37" s="22">
        <v>44617</v>
      </c>
      <c r="D37" s="18">
        <v>44617</v>
      </c>
      <c r="E37" s="25">
        <v>44621</v>
      </c>
      <c r="F37" s="16" t="str">
        <f t="shared" si="0"/>
        <v>763/2022</v>
      </c>
      <c r="G37" s="91">
        <f t="shared" si="1"/>
        <v>44621</v>
      </c>
      <c r="H37" s="8" t="s">
        <v>117</v>
      </c>
      <c r="I37" s="110">
        <v>7447233150</v>
      </c>
      <c r="J37" s="118">
        <v>3800000</v>
      </c>
      <c r="K37" s="52">
        <v>6.5000000000000002E-2</v>
      </c>
      <c r="L37" s="38" t="s">
        <v>17</v>
      </c>
      <c r="M37" s="38" t="s">
        <v>30</v>
      </c>
      <c r="N37" s="6" t="s">
        <v>47</v>
      </c>
    </row>
    <row r="38" spans="1:14" ht="20.25" hidden="1" customHeight="1" x14ac:dyDescent="0.25">
      <c r="A38" s="7">
        <v>33</v>
      </c>
      <c r="B38" s="16">
        <v>764</v>
      </c>
      <c r="C38" s="22">
        <v>44620</v>
      </c>
      <c r="D38" s="18">
        <v>44620</v>
      </c>
      <c r="E38" s="25">
        <v>44621</v>
      </c>
      <c r="F38" s="16" t="str">
        <f t="shared" si="0"/>
        <v>764/2022</v>
      </c>
      <c r="G38" s="91">
        <f t="shared" si="1"/>
        <v>44621</v>
      </c>
      <c r="H38" s="8" t="s">
        <v>294</v>
      </c>
      <c r="I38" s="110">
        <v>7447233791</v>
      </c>
      <c r="J38" s="118">
        <v>4700000</v>
      </c>
      <c r="K38" s="52">
        <v>6.5000000000000002E-2</v>
      </c>
      <c r="L38" s="38" t="s">
        <v>17</v>
      </c>
      <c r="M38" s="38" t="s">
        <v>30</v>
      </c>
      <c r="N38" s="6" t="s">
        <v>47</v>
      </c>
    </row>
    <row r="39" spans="1:14" ht="20.25" hidden="1" customHeight="1" x14ac:dyDescent="0.25">
      <c r="A39" s="46">
        <v>34</v>
      </c>
      <c r="B39" s="16">
        <v>765</v>
      </c>
      <c r="C39" s="22">
        <v>44621</v>
      </c>
      <c r="D39" s="18">
        <v>44622</v>
      </c>
      <c r="E39" s="25">
        <v>44624</v>
      </c>
      <c r="F39" s="16" t="str">
        <f t="shared" si="0"/>
        <v>765/2022</v>
      </c>
      <c r="G39" s="91">
        <f t="shared" si="1"/>
        <v>44624</v>
      </c>
      <c r="H39" s="8" t="s">
        <v>124</v>
      </c>
      <c r="I39" s="110">
        <v>7424011619</v>
      </c>
      <c r="J39" s="118">
        <v>2000000</v>
      </c>
      <c r="K39" s="52">
        <v>3.5000000000000003E-2</v>
      </c>
      <c r="L39" s="38" t="s">
        <v>17</v>
      </c>
      <c r="M39" s="38" t="s">
        <v>30</v>
      </c>
      <c r="N39" s="6" t="s">
        <v>47</v>
      </c>
    </row>
    <row r="40" spans="1:14" ht="20.25" hidden="1" customHeight="1" x14ac:dyDescent="0.25">
      <c r="A40" s="7">
        <v>35</v>
      </c>
      <c r="B40" s="16">
        <v>766</v>
      </c>
      <c r="C40" s="22">
        <v>44617</v>
      </c>
      <c r="D40" s="18">
        <v>44620</v>
      </c>
      <c r="E40" s="25">
        <v>44624</v>
      </c>
      <c r="F40" s="16" t="str">
        <f t="shared" si="0"/>
        <v>766/2022</v>
      </c>
      <c r="G40" s="91">
        <f t="shared" si="1"/>
        <v>44624</v>
      </c>
      <c r="H40" s="8" t="s">
        <v>125</v>
      </c>
      <c r="I40" s="110">
        <v>744900354999</v>
      </c>
      <c r="J40" s="118">
        <v>5000000</v>
      </c>
      <c r="K40" s="52">
        <v>6.5000000000000002E-2</v>
      </c>
      <c r="L40" s="38" t="s">
        <v>17</v>
      </c>
      <c r="M40" s="38" t="s">
        <v>30</v>
      </c>
      <c r="N40" s="6" t="s">
        <v>47</v>
      </c>
    </row>
    <row r="41" spans="1:14" ht="20.25" hidden="1" customHeight="1" x14ac:dyDescent="0.25">
      <c r="A41" s="7">
        <v>36</v>
      </c>
      <c r="B41" s="16">
        <v>767</v>
      </c>
      <c r="C41" s="22">
        <v>44620</v>
      </c>
      <c r="D41" s="18">
        <v>44622</v>
      </c>
      <c r="E41" s="25">
        <v>44625</v>
      </c>
      <c r="F41" s="16" t="str">
        <f t="shared" si="0"/>
        <v>767/2022</v>
      </c>
      <c r="G41" s="91">
        <f t="shared" si="1"/>
        <v>44625</v>
      </c>
      <c r="H41" s="8" t="s">
        <v>91</v>
      </c>
      <c r="I41" s="110">
        <v>7430030264</v>
      </c>
      <c r="J41" s="118">
        <v>5000000</v>
      </c>
      <c r="K41" s="52">
        <v>6.5000000000000002E-2</v>
      </c>
      <c r="L41" s="38" t="s">
        <v>17</v>
      </c>
      <c r="M41" s="38" t="s">
        <v>30</v>
      </c>
      <c r="N41" s="6" t="s">
        <v>47</v>
      </c>
    </row>
    <row r="42" spans="1:14" ht="33" hidden="1" customHeight="1" x14ac:dyDescent="0.25">
      <c r="A42" s="46">
        <v>37</v>
      </c>
      <c r="B42" s="16">
        <v>768</v>
      </c>
      <c r="C42" s="18">
        <v>44623</v>
      </c>
      <c r="D42" s="18">
        <v>44624</v>
      </c>
      <c r="E42" s="25">
        <v>44625</v>
      </c>
      <c r="F42" s="16" t="str">
        <f t="shared" si="0"/>
        <v>768/2022</v>
      </c>
      <c r="G42" s="91">
        <f t="shared" si="1"/>
        <v>44625</v>
      </c>
      <c r="H42" s="8" t="s">
        <v>132</v>
      </c>
      <c r="I42" s="110">
        <v>7446033790</v>
      </c>
      <c r="J42" s="118">
        <v>7000000</v>
      </c>
      <c r="K42" s="52">
        <v>6.5000000000000002E-2</v>
      </c>
      <c r="L42" s="38" t="s">
        <v>23</v>
      </c>
      <c r="M42" s="38" t="s">
        <v>30</v>
      </c>
      <c r="N42" s="6" t="s">
        <v>47</v>
      </c>
    </row>
    <row r="43" spans="1:14" ht="33" hidden="1" customHeight="1" x14ac:dyDescent="0.25">
      <c r="A43" s="46"/>
      <c r="B43" s="16" t="s">
        <v>13</v>
      </c>
      <c r="C43" s="18">
        <v>44609</v>
      </c>
      <c r="D43" s="18">
        <v>44610</v>
      </c>
      <c r="E43" s="74"/>
      <c r="F43" s="75"/>
      <c r="G43" s="75"/>
      <c r="H43" s="76" t="s">
        <v>131</v>
      </c>
      <c r="I43" s="113">
        <v>740409676392</v>
      </c>
      <c r="J43" s="123"/>
      <c r="K43" s="77"/>
      <c r="L43" s="78"/>
      <c r="M43" s="78"/>
      <c r="N43" s="79" t="s">
        <v>47</v>
      </c>
    </row>
    <row r="44" spans="1:14" ht="20.25" hidden="1" customHeight="1" x14ac:dyDescent="0.25">
      <c r="A44" s="7">
        <v>38</v>
      </c>
      <c r="B44" s="16">
        <v>769</v>
      </c>
      <c r="C44" s="18">
        <v>44625</v>
      </c>
      <c r="D44" s="18">
        <v>44625</v>
      </c>
      <c r="E44" s="25">
        <v>44629</v>
      </c>
      <c r="F44" s="16" t="str">
        <f t="shared" si="0"/>
        <v>769/2022</v>
      </c>
      <c r="G44" s="91">
        <f>E44</f>
        <v>44629</v>
      </c>
      <c r="H44" s="8" t="s">
        <v>131</v>
      </c>
      <c r="I44" s="110">
        <v>740409676392</v>
      </c>
      <c r="J44" s="118">
        <v>3000000</v>
      </c>
      <c r="K44" s="52">
        <v>6.5000000000000002E-2</v>
      </c>
      <c r="L44" s="38" t="s">
        <v>17</v>
      </c>
      <c r="M44" s="38" t="s">
        <v>30</v>
      </c>
      <c r="N44" s="6" t="s">
        <v>47</v>
      </c>
    </row>
    <row r="45" spans="1:14" ht="20.25" hidden="1" customHeight="1" x14ac:dyDescent="0.25">
      <c r="A45" s="7">
        <v>39</v>
      </c>
      <c r="B45" s="16">
        <v>770</v>
      </c>
      <c r="C45" s="18">
        <v>44623</v>
      </c>
      <c r="D45" s="18">
        <v>44625</v>
      </c>
      <c r="E45" s="25">
        <v>44629</v>
      </c>
      <c r="F45" s="16" t="str">
        <f t="shared" si="0"/>
        <v>770/2022</v>
      </c>
      <c r="G45" s="91">
        <f t="shared" ref="G45:G62" si="2">E45</f>
        <v>44629</v>
      </c>
      <c r="H45" s="8" t="s">
        <v>133</v>
      </c>
      <c r="I45" s="110">
        <v>743701960601</v>
      </c>
      <c r="J45" s="118">
        <v>3300000</v>
      </c>
      <c r="K45" s="52">
        <v>6.5000000000000002E-2</v>
      </c>
      <c r="L45" s="38" t="s">
        <v>17</v>
      </c>
      <c r="M45" s="38" t="s">
        <v>30</v>
      </c>
      <c r="N45" s="6" t="s">
        <v>47</v>
      </c>
    </row>
    <row r="46" spans="1:14" hidden="1" x14ac:dyDescent="0.25">
      <c r="A46" s="7">
        <v>40</v>
      </c>
      <c r="B46" s="16">
        <v>771</v>
      </c>
      <c r="C46" s="18">
        <v>44624</v>
      </c>
      <c r="D46" s="18">
        <v>44625</v>
      </c>
      <c r="E46" s="25">
        <v>44629</v>
      </c>
      <c r="F46" s="16" t="str">
        <f t="shared" si="0"/>
        <v>771/2022</v>
      </c>
      <c r="G46" s="91">
        <f t="shared" si="2"/>
        <v>44629</v>
      </c>
      <c r="H46" s="8" t="s">
        <v>300</v>
      </c>
      <c r="I46" s="110">
        <v>7453249119</v>
      </c>
      <c r="J46" s="118">
        <v>5000000</v>
      </c>
      <c r="K46" s="52">
        <v>6.5000000000000002E-2</v>
      </c>
      <c r="L46" s="38" t="s">
        <v>17</v>
      </c>
      <c r="M46" s="38" t="s">
        <v>30</v>
      </c>
      <c r="N46" s="6" t="s">
        <v>47</v>
      </c>
    </row>
    <row r="47" spans="1:14" ht="20.25" hidden="1" customHeight="1" x14ac:dyDescent="0.25">
      <c r="A47" s="7">
        <v>41</v>
      </c>
      <c r="B47" s="16">
        <v>772</v>
      </c>
      <c r="C47" s="18">
        <v>44624</v>
      </c>
      <c r="D47" s="18">
        <v>44629</v>
      </c>
      <c r="E47" s="25">
        <v>44631</v>
      </c>
      <c r="F47" s="16" t="str">
        <f t="shared" si="0"/>
        <v>772/2022</v>
      </c>
      <c r="G47" s="91">
        <f t="shared" si="2"/>
        <v>44631</v>
      </c>
      <c r="H47" s="8" t="s">
        <v>119</v>
      </c>
      <c r="I47" s="110">
        <v>7453199500</v>
      </c>
      <c r="J47" s="118">
        <v>4000000</v>
      </c>
      <c r="K47" s="52">
        <v>6.5000000000000002E-2</v>
      </c>
      <c r="L47" s="38" t="s">
        <v>17</v>
      </c>
      <c r="M47" s="38" t="s">
        <v>30</v>
      </c>
      <c r="N47" s="6" t="s">
        <v>47</v>
      </c>
    </row>
    <row r="48" spans="1:14" ht="20.25" hidden="1" customHeight="1" x14ac:dyDescent="0.25">
      <c r="A48" s="7">
        <v>42</v>
      </c>
      <c r="B48" s="16">
        <v>773</v>
      </c>
      <c r="C48" s="25">
        <v>44630</v>
      </c>
      <c r="D48" s="25">
        <v>44630</v>
      </c>
      <c r="E48" s="25">
        <v>44631</v>
      </c>
      <c r="F48" s="16" t="str">
        <f t="shared" si="0"/>
        <v>773/2022</v>
      </c>
      <c r="G48" s="91">
        <f t="shared" si="2"/>
        <v>44631</v>
      </c>
      <c r="H48" s="8" t="s">
        <v>136</v>
      </c>
      <c r="I48" s="110">
        <v>745108535125</v>
      </c>
      <c r="J48" s="118">
        <v>249000</v>
      </c>
      <c r="K48" s="52">
        <v>7.0000000000000007E-2</v>
      </c>
      <c r="L48" s="38" t="s">
        <v>17</v>
      </c>
      <c r="M48" s="38" t="s">
        <v>30</v>
      </c>
      <c r="N48" s="6" t="s">
        <v>57</v>
      </c>
    </row>
    <row r="49" spans="1:14" ht="20.25" hidden="1" customHeight="1" x14ac:dyDescent="0.25">
      <c r="A49" s="7">
        <v>43</v>
      </c>
      <c r="B49" s="16">
        <v>774</v>
      </c>
      <c r="C49" s="22">
        <v>44635</v>
      </c>
      <c r="D49" s="18">
        <v>44635</v>
      </c>
      <c r="E49" s="25">
        <v>44637</v>
      </c>
      <c r="F49" s="16" t="str">
        <f t="shared" si="0"/>
        <v>774/2022</v>
      </c>
      <c r="G49" s="91">
        <f t="shared" si="2"/>
        <v>44637</v>
      </c>
      <c r="H49" s="8" t="s">
        <v>139</v>
      </c>
      <c r="I49" s="110" t="e">
        <f>#REF!</f>
        <v>#REF!</v>
      </c>
      <c r="J49" s="118">
        <v>5000000</v>
      </c>
      <c r="K49" s="52">
        <v>6.5000000000000002E-2</v>
      </c>
      <c r="L49" s="38" t="s">
        <v>17</v>
      </c>
      <c r="M49" s="38" t="s">
        <v>30</v>
      </c>
      <c r="N49" s="6" t="s">
        <v>47</v>
      </c>
    </row>
    <row r="50" spans="1:14" ht="20.25" hidden="1" customHeight="1" x14ac:dyDescent="0.25">
      <c r="A50" s="7">
        <v>44</v>
      </c>
      <c r="B50" s="16">
        <v>775</v>
      </c>
      <c r="C50" s="22">
        <v>44631</v>
      </c>
      <c r="D50" s="18">
        <v>44635</v>
      </c>
      <c r="E50" s="25">
        <v>44637</v>
      </c>
      <c r="F50" s="16" t="str">
        <f t="shared" si="0"/>
        <v>775/2022</v>
      </c>
      <c r="G50" s="91">
        <f t="shared" si="2"/>
        <v>44637</v>
      </c>
      <c r="H50" s="8" t="s">
        <v>143</v>
      </c>
      <c r="I50" s="110">
        <v>7453144099</v>
      </c>
      <c r="J50" s="118">
        <v>1500000</v>
      </c>
      <c r="K50" s="52">
        <v>6.5000000000000002E-2</v>
      </c>
      <c r="L50" s="38" t="s">
        <v>17</v>
      </c>
      <c r="M50" s="38" t="s">
        <v>30</v>
      </c>
      <c r="N50" s="6" t="s">
        <v>47</v>
      </c>
    </row>
    <row r="51" spans="1:14" ht="20.25" hidden="1" customHeight="1" x14ac:dyDescent="0.25">
      <c r="A51" s="7">
        <v>45</v>
      </c>
      <c r="B51" s="16">
        <v>776</v>
      </c>
      <c r="C51" s="22">
        <v>44634</v>
      </c>
      <c r="D51" s="18">
        <v>44636</v>
      </c>
      <c r="E51" s="25">
        <v>44637</v>
      </c>
      <c r="F51" s="16" t="str">
        <f t="shared" si="0"/>
        <v>776/2022</v>
      </c>
      <c r="G51" s="91">
        <f t="shared" si="2"/>
        <v>44637</v>
      </c>
      <c r="H51" s="82" t="s">
        <v>92</v>
      </c>
      <c r="I51" s="110">
        <v>744915922605</v>
      </c>
      <c r="J51" s="118">
        <v>2000000</v>
      </c>
      <c r="K51" s="52">
        <v>6.5000000000000002E-2</v>
      </c>
      <c r="L51" s="38" t="s">
        <v>17</v>
      </c>
      <c r="M51" s="38" t="s">
        <v>30</v>
      </c>
      <c r="N51" s="6" t="s">
        <v>47</v>
      </c>
    </row>
    <row r="52" spans="1:14" ht="20.25" hidden="1" customHeight="1" x14ac:dyDescent="0.25">
      <c r="A52" s="7">
        <v>46</v>
      </c>
      <c r="B52" s="16">
        <v>777</v>
      </c>
      <c r="C52" s="22">
        <v>44631</v>
      </c>
      <c r="D52" s="18">
        <v>44636</v>
      </c>
      <c r="E52" s="25">
        <v>44638</v>
      </c>
      <c r="F52" s="16" t="str">
        <f t="shared" si="0"/>
        <v>777/2022</v>
      </c>
      <c r="G52" s="91">
        <f t="shared" si="2"/>
        <v>44638</v>
      </c>
      <c r="H52" s="8" t="s">
        <v>146</v>
      </c>
      <c r="I52" s="110">
        <v>741106725437</v>
      </c>
      <c r="J52" s="118">
        <v>1000000</v>
      </c>
      <c r="K52" s="52">
        <v>6.5000000000000002E-2</v>
      </c>
      <c r="L52" s="38" t="s">
        <v>17</v>
      </c>
      <c r="M52" s="38" t="s">
        <v>30</v>
      </c>
      <c r="N52" s="6" t="s">
        <v>47</v>
      </c>
    </row>
    <row r="53" spans="1:14" ht="20.25" hidden="1" customHeight="1" x14ac:dyDescent="0.25">
      <c r="A53" s="7">
        <v>47</v>
      </c>
      <c r="B53" s="16">
        <v>778</v>
      </c>
      <c r="C53" s="22">
        <v>44635</v>
      </c>
      <c r="D53" s="18">
        <v>44637</v>
      </c>
      <c r="E53" s="25">
        <v>44638</v>
      </c>
      <c r="F53" s="16" t="str">
        <f t="shared" si="0"/>
        <v>778/2022</v>
      </c>
      <c r="G53" s="91">
        <f t="shared" si="2"/>
        <v>44638</v>
      </c>
      <c r="H53" s="8" t="s">
        <v>148</v>
      </c>
      <c r="I53" s="110">
        <v>744800532278</v>
      </c>
      <c r="J53" s="118">
        <v>1000000</v>
      </c>
      <c r="K53" s="52">
        <v>0.03</v>
      </c>
      <c r="L53" s="38" t="s">
        <v>17</v>
      </c>
      <c r="M53" s="38" t="s">
        <v>30</v>
      </c>
      <c r="N53" s="6" t="s">
        <v>47</v>
      </c>
    </row>
    <row r="54" spans="1:14" ht="20.25" hidden="1" customHeight="1" x14ac:dyDescent="0.25">
      <c r="A54" s="7">
        <v>48</v>
      </c>
      <c r="B54" s="16">
        <v>779</v>
      </c>
      <c r="C54" s="22">
        <v>44641</v>
      </c>
      <c r="D54" s="18">
        <v>44642</v>
      </c>
      <c r="E54" s="25">
        <v>44643</v>
      </c>
      <c r="F54" s="16" t="str">
        <f t="shared" si="0"/>
        <v>779/2022</v>
      </c>
      <c r="G54" s="91">
        <f t="shared" si="2"/>
        <v>44643</v>
      </c>
      <c r="H54" s="8" t="s">
        <v>141</v>
      </c>
      <c r="I54" s="110">
        <v>7452103371</v>
      </c>
      <c r="J54" s="118">
        <v>1100000</v>
      </c>
      <c r="K54" s="52">
        <v>6.5000000000000002E-2</v>
      </c>
      <c r="L54" s="38" t="s">
        <v>17</v>
      </c>
      <c r="M54" s="38" t="s">
        <v>30</v>
      </c>
      <c r="N54" s="6" t="s">
        <v>47</v>
      </c>
    </row>
    <row r="55" spans="1:14" ht="20.25" hidden="1" customHeight="1" x14ac:dyDescent="0.25">
      <c r="A55" s="7">
        <v>49</v>
      </c>
      <c r="B55" s="16">
        <v>780</v>
      </c>
      <c r="C55" s="22">
        <v>44625</v>
      </c>
      <c r="D55" s="18">
        <v>44629</v>
      </c>
      <c r="E55" s="25">
        <v>44645</v>
      </c>
      <c r="F55" s="16" t="str">
        <f t="shared" si="0"/>
        <v>780/2022</v>
      </c>
      <c r="G55" s="91">
        <f t="shared" si="2"/>
        <v>44645</v>
      </c>
      <c r="H55" s="8" t="s">
        <v>118</v>
      </c>
      <c r="I55" s="110">
        <v>7422008392</v>
      </c>
      <c r="J55" s="118">
        <v>5000000</v>
      </c>
      <c r="K55" s="52">
        <v>6.5000000000000002E-2</v>
      </c>
      <c r="L55" s="38" t="s">
        <v>17</v>
      </c>
      <c r="M55" s="38" t="s">
        <v>30</v>
      </c>
      <c r="N55" s="6" t="s">
        <v>47</v>
      </c>
    </row>
    <row r="56" spans="1:14" ht="20.25" hidden="1" customHeight="1" x14ac:dyDescent="0.25">
      <c r="A56" s="7">
        <v>50</v>
      </c>
      <c r="B56" s="16">
        <v>781</v>
      </c>
      <c r="C56" s="22">
        <v>44645</v>
      </c>
      <c r="D56" s="18">
        <v>44645</v>
      </c>
      <c r="E56" s="25">
        <v>44645</v>
      </c>
      <c r="F56" s="16" t="str">
        <f t="shared" si="0"/>
        <v>781/2022</v>
      </c>
      <c r="G56" s="91">
        <f t="shared" si="2"/>
        <v>44645</v>
      </c>
      <c r="H56" s="8" t="s">
        <v>157</v>
      </c>
      <c r="I56" s="110">
        <v>7445021456</v>
      </c>
      <c r="J56" s="118">
        <v>3400000</v>
      </c>
      <c r="K56" s="52">
        <v>5.5E-2</v>
      </c>
      <c r="L56" s="38" t="s">
        <v>17</v>
      </c>
      <c r="M56" s="38" t="s">
        <v>38</v>
      </c>
      <c r="N56" s="6" t="s">
        <v>47</v>
      </c>
    </row>
    <row r="57" spans="1:14" ht="20.25" hidden="1" customHeight="1" x14ac:dyDescent="0.25">
      <c r="A57" s="7">
        <v>51</v>
      </c>
      <c r="B57" s="16">
        <v>782</v>
      </c>
      <c r="C57" s="22">
        <v>44629</v>
      </c>
      <c r="D57" s="18">
        <v>44634</v>
      </c>
      <c r="E57" s="25">
        <v>44648</v>
      </c>
      <c r="F57" s="16" t="str">
        <f t="shared" si="0"/>
        <v>782/2022</v>
      </c>
      <c r="G57" s="91">
        <f t="shared" si="2"/>
        <v>44648</v>
      </c>
      <c r="H57" s="8" t="s">
        <v>160</v>
      </c>
      <c r="I57" s="110">
        <v>744400024270</v>
      </c>
      <c r="J57" s="118">
        <v>3000000</v>
      </c>
      <c r="K57" s="52">
        <v>0.03</v>
      </c>
      <c r="L57" s="38" t="s">
        <v>17</v>
      </c>
      <c r="M57" s="38" t="s">
        <v>30</v>
      </c>
      <c r="N57" s="6" t="s">
        <v>47</v>
      </c>
    </row>
    <row r="58" spans="1:14" ht="20.25" hidden="1" customHeight="1" x14ac:dyDescent="0.25">
      <c r="A58" s="7">
        <v>52</v>
      </c>
      <c r="B58" s="16">
        <v>783</v>
      </c>
      <c r="C58" s="22">
        <v>44641</v>
      </c>
      <c r="D58" s="18">
        <v>44645</v>
      </c>
      <c r="E58" s="25">
        <v>44648</v>
      </c>
      <c r="F58" s="16" t="str">
        <f t="shared" si="0"/>
        <v>783/2022</v>
      </c>
      <c r="G58" s="91">
        <f t="shared" si="2"/>
        <v>44648</v>
      </c>
      <c r="H58" s="8" t="s">
        <v>137</v>
      </c>
      <c r="I58" s="110">
        <v>7445018887</v>
      </c>
      <c r="J58" s="118">
        <v>3000000</v>
      </c>
      <c r="K58" s="52">
        <v>0.03</v>
      </c>
      <c r="L58" s="38" t="s">
        <v>17</v>
      </c>
      <c r="M58" s="38" t="s">
        <v>30</v>
      </c>
      <c r="N58" s="6" t="s">
        <v>47</v>
      </c>
    </row>
    <row r="59" spans="1:14" ht="20.25" hidden="1" customHeight="1" x14ac:dyDescent="0.25">
      <c r="A59" s="7">
        <v>53</v>
      </c>
      <c r="B59" s="16">
        <v>784</v>
      </c>
      <c r="C59" s="18">
        <v>44645</v>
      </c>
      <c r="D59" s="18">
        <v>44645</v>
      </c>
      <c r="E59" s="25">
        <v>44649</v>
      </c>
      <c r="F59" s="16" t="str">
        <f t="shared" si="0"/>
        <v>784/2022</v>
      </c>
      <c r="G59" s="91">
        <f t="shared" si="2"/>
        <v>44649</v>
      </c>
      <c r="H59" s="8" t="s">
        <v>164</v>
      </c>
      <c r="I59" s="110">
        <v>7456016169</v>
      </c>
      <c r="J59" s="118">
        <v>4800000</v>
      </c>
      <c r="K59" s="52">
        <v>5.5E-2</v>
      </c>
      <c r="L59" s="38" t="s">
        <v>17</v>
      </c>
      <c r="M59" s="38" t="s">
        <v>38</v>
      </c>
      <c r="N59" s="6" t="s">
        <v>47</v>
      </c>
    </row>
    <row r="60" spans="1:14" ht="20.25" hidden="1" customHeight="1" x14ac:dyDescent="0.25">
      <c r="A60" s="7">
        <v>54</v>
      </c>
      <c r="B60" s="16">
        <v>785</v>
      </c>
      <c r="C60" s="18">
        <v>44648</v>
      </c>
      <c r="D60" s="18">
        <v>44648</v>
      </c>
      <c r="E60" s="25">
        <v>44649</v>
      </c>
      <c r="F60" s="16" t="str">
        <f t="shared" si="0"/>
        <v>785/2022</v>
      </c>
      <c r="G60" s="91">
        <f t="shared" si="2"/>
        <v>44649</v>
      </c>
      <c r="H60" s="8" t="s">
        <v>132</v>
      </c>
      <c r="I60" s="110">
        <v>7446033790</v>
      </c>
      <c r="J60" s="118">
        <v>5000000</v>
      </c>
      <c r="K60" s="52">
        <v>5.5E-2</v>
      </c>
      <c r="L60" s="38" t="s">
        <v>17</v>
      </c>
      <c r="M60" s="38" t="s">
        <v>38</v>
      </c>
      <c r="N60" s="6" t="s">
        <v>47</v>
      </c>
    </row>
    <row r="61" spans="1:14" ht="20.25" hidden="1" customHeight="1" x14ac:dyDescent="0.25">
      <c r="A61" s="7">
        <v>55</v>
      </c>
      <c r="B61" s="16">
        <v>786</v>
      </c>
      <c r="C61" s="22">
        <v>44642</v>
      </c>
      <c r="D61" s="18">
        <v>44644</v>
      </c>
      <c r="E61" s="25">
        <v>44650</v>
      </c>
      <c r="F61" s="16" t="str">
        <f t="shared" si="0"/>
        <v>786/2022</v>
      </c>
      <c r="G61" s="91">
        <f t="shared" si="2"/>
        <v>44650</v>
      </c>
      <c r="H61" s="8" t="s">
        <v>162</v>
      </c>
      <c r="I61" s="110">
        <v>7424012764</v>
      </c>
      <c r="J61" s="118">
        <v>300000</v>
      </c>
      <c r="K61" s="52">
        <v>7.0000000000000007E-2</v>
      </c>
      <c r="L61" s="38" t="s">
        <v>17</v>
      </c>
      <c r="M61" s="38" t="s">
        <v>30</v>
      </c>
      <c r="N61" s="6" t="s">
        <v>57</v>
      </c>
    </row>
    <row r="62" spans="1:14" ht="20.25" hidden="1" customHeight="1" x14ac:dyDescent="0.25">
      <c r="A62" s="7">
        <v>56</v>
      </c>
      <c r="B62" s="16">
        <v>787</v>
      </c>
      <c r="C62" s="18">
        <v>44648</v>
      </c>
      <c r="D62" s="18">
        <v>44648</v>
      </c>
      <c r="E62" s="25">
        <v>44651</v>
      </c>
      <c r="F62" s="16" t="str">
        <f t="shared" si="0"/>
        <v>787/2022</v>
      </c>
      <c r="G62" s="91">
        <f t="shared" si="2"/>
        <v>44651</v>
      </c>
      <c r="H62" s="8" t="s">
        <v>168</v>
      </c>
      <c r="I62" s="110">
        <v>741510855698</v>
      </c>
      <c r="J62" s="118">
        <v>3550000</v>
      </c>
      <c r="K62" s="52">
        <v>5.5E-2</v>
      </c>
      <c r="L62" s="38" t="s">
        <v>17</v>
      </c>
      <c r="M62" s="38" t="s">
        <v>38</v>
      </c>
      <c r="N62" s="6" t="s">
        <v>47</v>
      </c>
    </row>
    <row r="63" spans="1:14" s="5" customFormat="1" ht="20.25" hidden="1" customHeight="1" x14ac:dyDescent="0.3">
      <c r="A63" s="142">
        <v>56</v>
      </c>
      <c r="B63" s="29"/>
      <c r="C63" s="30" t="s">
        <v>44</v>
      </c>
      <c r="D63" s="30"/>
      <c r="E63" s="31"/>
      <c r="F63" s="29"/>
      <c r="G63" s="29"/>
      <c r="H63" s="29"/>
      <c r="I63" s="60"/>
      <c r="J63" s="143">
        <f>SUM(J6:J62)</f>
        <v>168578000</v>
      </c>
      <c r="K63" s="129"/>
      <c r="L63" s="32"/>
      <c r="M63" s="32"/>
      <c r="N63" s="33"/>
    </row>
    <row r="64" spans="1:14" ht="20.25" hidden="1" customHeight="1" x14ac:dyDescent="0.25">
      <c r="A64" s="46">
        <v>57</v>
      </c>
      <c r="B64" s="8">
        <v>788</v>
      </c>
      <c r="C64" s="18">
        <v>44644</v>
      </c>
      <c r="D64" s="18">
        <v>44645</v>
      </c>
      <c r="E64" s="67">
        <v>44652</v>
      </c>
      <c r="F64" s="66" t="str">
        <f t="shared" si="0"/>
        <v>788/2022</v>
      </c>
      <c r="G64" s="92">
        <f>E64</f>
        <v>44652</v>
      </c>
      <c r="H64" s="27" t="s">
        <v>170</v>
      </c>
      <c r="I64" s="110">
        <v>7404071440</v>
      </c>
      <c r="J64" s="118">
        <v>1000000</v>
      </c>
      <c r="K64" s="52">
        <v>5.5E-2</v>
      </c>
      <c r="L64" s="38" t="s">
        <v>17</v>
      </c>
      <c r="M64" s="38" t="s">
        <v>38</v>
      </c>
      <c r="N64" s="6" t="s">
        <v>47</v>
      </c>
    </row>
    <row r="65" spans="1:14" ht="20.25" hidden="1" customHeight="1" x14ac:dyDescent="0.25">
      <c r="A65" s="46">
        <v>58</v>
      </c>
      <c r="B65" s="8">
        <v>789</v>
      </c>
      <c r="C65" s="18">
        <v>44651</v>
      </c>
      <c r="D65" s="18">
        <v>44651</v>
      </c>
      <c r="E65" s="25">
        <v>44652</v>
      </c>
      <c r="F65" s="16" t="str">
        <f t="shared" si="0"/>
        <v>789/2022</v>
      </c>
      <c r="G65" s="92">
        <f t="shared" ref="G65:G128" si="3">E65</f>
        <v>44652</v>
      </c>
      <c r="H65" s="8" t="s">
        <v>172</v>
      </c>
      <c r="I65" s="110">
        <v>7449119124</v>
      </c>
      <c r="J65" s="118">
        <v>3300000</v>
      </c>
      <c r="K65" s="52">
        <v>0.09</v>
      </c>
      <c r="L65" s="38" t="s">
        <v>17</v>
      </c>
      <c r="M65" s="38" t="s">
        <v>38</v>
      </c>
      <c r="N65" s="6" t="s">
        <v>47</v>
      </c>
    </row>
    <row r="66" spans="1:14" ht="20.25" hidden="1" customHeight="1" x14ac:dyDescent="0.25">
      <c r="A66" s="46">
        <v>59</v>
      </c>
      <c r="B66" s="8">
        <v>790</v>
      </c>
      <c r="C66" s="18">
        <v>44651</v>
      </c>
      <c r="D66" s="18">
        <v>44652</v>
      </c>
      <c r="E66" s="25">
        <v>44655</v>
      </c>
      <c r="F66" s="8" t="str">
        <f t="shared" si="0"/>
        <v>790/2022</v>
      </c>
      <c r="G66" s="92">
        <f t="shared" si="3"/>
        <v>44655</v>
      </c>
      <c r="H66" s="8" t="s">
        <v>174</v>
      </c>
      <c r="I66" s="110">
        <v>744511930294</v>
      </c>
      <c r="J66" s="118">
        <v>300000</v>
      </c>
      <c r="K66" s="52">
        <v>7.4999999999999997E-2</v>
      </c>
      <c r="L66" s="38" t="s">
        <v>17</v>
      </c>
      <c r="M66" s="38" t="s">
        <v>38</v>
      </c>
      <c r="N66" s="6" t="s">
        <v>57</v>
      </c>
    </row>
    <row r="67" spans="1:14" ht="20.25" hidden="1" customHeight="1" x14ac:dyDescent="0.25">
      <c r="A67" s="46">
        <v>60</v>
      </c>
      <c r="B67" s="8">
        <v>791</v>
      </c>
      <c r="C67" s="18">
        <v>44652</v>
      </c>
      <c r="D67" s="18">
        <v>44655</v>
      </c>
      <c r="E67" s="25">
        <v>44656</v>
      </c>
      <c r="F67" s="8" t="str">
        <f t="shared" si="0"/>
        <v>791/2022</v>
      </c>
      <c r="G67" s="92">
        <f t="shared" si="3"/>
        <v>44656</v>
      </c>
      <c r="H67" s="8" t="s">
        <v>176</v>
      </c>
      <c r="I67" s="24">
        <v>7447086071</v>
      </c>
      <c r="J67" s="118">
        <v>3000000</v>
      </c>
      <c r="K67" s="52">
        <v>0.1</v>
      </c>
      <c r="L67" s="38" t="s">
        <v>17</v>
      </c>
      <c r="M67" s="38" t="s">
        <v>30</v>
      </c>
      <c r="N67" s="6" t="s">
        <v>47</v>
      </c>
    </row>
    <row r="68" spans="1:14" ht="20.25" hidden="1" customHeight="1" x14ac:dyDescent="0.25">
      <c r="A68" s="46">
        <v>61</v>
      </c>
      <c r="B68" s="8">
        <v>792</v>
      </c>
      <c r="C68" s="18">
        <v>44655</v>
      </c>
      <c r="D68" s="18">
        <v>44656</v>
      </c>
      <c r="E68" s="25">
        <v>44657</v>
      </c>
      <c r="F68" s="8" t="str">
        <f t="shared" si="0"/>
        <v>792/2022</v>
      </c>
      <c r="G68" s="92">
        <f t="shared" si="3"/>
        <v>44657</v>
      </c>
      <c r="H68" s="8" t="s">
        <v>140</v>
      </c>
      <c r="I68" s="24">
        <v>7453065640</v>
      </c>
      <c r="J68" s="118">
        <v>5000000</v>
      </c>
      <c r="K68" s="52">
        <v>0.09</v>
      </c>
      <c r="L68" s="38" t="s">
        <v>17</v>
      </c>
      <c r="M68" s="38" t="s">
        <v>38</v>
      </c>
      <c r="N68" s="6" t="s">
        <v>47</v>
      </c>
    </row>
    <row r="69" spans="1:14" ht="20.25" hidden="1" customHeight="1" x14ac:dyDescent="0.25">
      <c r="A69" s="46">
        <v>62</v>
      </c>
      <c r="B69" s="8">
        <v>793</v>
      </c>
      <c r="C69" s="18">
        <v>44656</v>
      </c>
      <c r="D69" s="18">
        <v>44657</v>
      </c>
      <c r="E69" s="25">
        <v>44662</v>
      </c>
      <c r="F69" s="8" t="str">
        <f t="shared" si="0"/>
        <v>793/2022</v>
      </c>
      <c r="G69" s="92">
        <f t="shared" si="3"/>
        <v>44662</v>
      </c>
      <c r="H69" s="8" t="s">
        <v>182</v>
      </c>
      <c r="I69" s="24">
        <v>7451279372</v>
      </c>
      <c r="J69" s="24">
        <v>3400000</v>
      </c>
      <c r="K69" s="52">
        <v>0.09</v>
      </c>
      <c r="L69" s="38" t="s">
        <v>17</v>
      </c>
      <c r="M69" s="38" t="s">
        <v>38</v>
      </c>
      <c r="N69" s="6" t="s">
        <v>47</v>
      </c>
    </row>
    <row r="70" spans="1:14" ht="20.25" hidden="1" customHeight="1" x14ac:dyDescent="0.25">
      <c r="A70" s="46">
        <v>63</v>
      </c>
      <c r="B70" s="8">
        <v>794</v>
      </c>
      <c r="C70" s="18">
        <v>44657</v>
      </c>
      <c r="D70" s="18">
        <v>44658</v>
      </c>
      <c r="E70" s="25">
        <v>44662</v>
      </c>
      <c r="F70" s="8" t="str">
        <f t="shared" si="0"/>
        <v>794/2022</v>
      </c>
      <c r="G70" s="92">
        <f t="shared" si="3"/>
        <v>44662</v>
      </c>
      <c r="H70" s="8" t="s">
        <v>295</v>
      </c>
      <c r="I70" s="24">
        <v>7424012034</v>
      </c>
      <c r="J70" s="24">
        <v>5000000</v>
      </c>
      <c r="K70" s="52">
        <v>0.09</v>
      </c>
      <c r="L70" s="38" t="s">
        <v>17</v>
      </c>
      <c r="M70" s="38" t="s">
        <v>38</v>
      </c>
      <c r="N70" s="6" t="s">
        <v>47</v>
      </c>
    </row>
    <row r="71" spans="1:14" ht="20.25" hidden="1" customHeight="1" x14ac:dyDescent="0.25">
      <c r="A71" s="46">
        <v>64</v>
      </c>
      <c r="B71" s="8">
        <v>795</v>
      </c>
      <c r="C71" s="22">
        <v>44657</v>
      </c>
      <c r="D71" s="22">
        <v>44658</v>
      </c>
      <c r="E71" s="26">
        <v>44663</v>
      </c>
      <c r="F71" s="27" t="str">
        <f t="shared" si="0"/>
        <v>795/2022</v>
      </c>
      <c r="G71" s="92">
        <f t="shared" si="3"/>
        <v>44663</v>
      </c>
      <c r="H71" s="27" t="s">
        <v>184</v>
      </c>
      <c r="I71" s="24">
        <v>7448206991</v>
      </c>
      <c r="J71" s="118">
        <v>2000000</v>
      </c>
      <c r="K71" s="52">
        <v>0.09</v>
      </c>
      <c r="L71" s="38" t="s">
        <v>17</v>
      </c>
      <c r="M71" s="38" t="s">
        <v>38</v>
      </c>
      <c r="N71" s="6" t="s">
        <v>47</v>
      </c>
    </row>
    <row r="72" spans="1:14" ht="20.25" hidden="1" customHeight="1" x14ac:dyDescent="0.25">
      <c r="A72" s="46">
        <v>65</v>
      </c>
      <c r="B72" s="8">
        <v>796</v>
      </c>
      <c r="C72" s="18">
        <v>44656</v>
      </c>
      <c r="D72" s="18">
        <v>44656</v>
      </c>
      <c r="E72" s="56">
        <v>44664</v>
      </c>
      <c r="F72" s="20" t="str">
        <f t="shared" si="0"/>
        <v>796/2022</v>
      </c>
      <c r="G72" s="92">
        <f t="shared" si="3"/>
        <v>44664</v>
      </c>
      <c r="H72" s="20" t="s">
        <v>187</v>
      </c>
      <c r="I72" s="114" t="s">
        <v>189</v>
      </c>
      <c r="J72" s="118">
        <v>4000000</v>
      </c>
      <c r="K72" s="52">
        <v>0.09</v>
      </c>
      <c r="L72" s="38" t="s">
        <v>17</v>
      </c>
      <c r="M72" s="38" t="s">
        <v>38</v>
      </c>
      <c r="N72" s="6" t="s">
        <v>47</v>
      </c>
    </row>
    <row r="73" spans="1:14" ht="20.25" hidden="1" customHeight="1" x14ac:dyDescent="0.25">
      <c r="A73" s="46">
        <v>66</v>
      </c>
      <c r="B73" s="8">
        <v>797</v>
      </c>
      <c r="C73" s="18">
        <v>44659</v>
      </c>
      <c r="D73" s="18">
        <v>44662</v>
      </c>
      <c r="E73" s="56">
        <v>44664</v>
      </c>
      <c r="F73" s="20" t="str">
        <f t="shared" si="0"/>
        <v>797/2022</v>
      </c>
      <c r="G73" s="92">
        <f t="shared" si="3"/>
        <v>44664</v>
      </c>
      <c r="H73" s="8" t="s">
        <v>190</v>
      </c>
      <c r="I73" s="114">
        <v>7459007902</v>
      </c>
      <c r="J73" s="118">
        <v>500000</v>
      </c>
      <c r="K73" s="52">
        <v>5.5E-2</v>
      </c>
      <c r="L73" s="38" t="s">
        <v>17</v>
      </c>
      <c r="M73" s="38" t="s">
        <v>38</v>
      </c>
      <c r="N73" s="6" t="s">
        <v>47</v>
      </c>
    </row>
    <row r="74" spans="1:14" ht="20.25" hidden="1" customHeight="1" x14ac:dyDescent="0.25">
      <c r="A74" s="46">
        <v>67</v>
      </c>
      <c r="B74" s="8">
        <v>798</v>
      </c>
      <c r="C74" s="18">
        <v>44655</v>
      </c>
      <c r="D74" s="18">
        <v>44656</v>
      </c>
      <c r="E74" s="57">
        <v>44664</v>
      </c>
      <c r="F74" s="20" t="str">
        <f t="shared" si="0"/>
        <v>798/2022</v>
      </c>
      <c r="G74" s="92">
        <f t="shared" si="3"/>
        <v>44664</v>
      </c>
      <c r="H74" s="8" t="s">
        <v>296</v>
      </c>
      <c r="I74" s="24">
        <v>7452133680</v>
      </c>
      <c r="J74" s="118">
        <v>400000</v>
      </c>
      <c r="K74" s="81">
        <v>0.09</v>
      </c>
      <c r="L74" s="38" t="s">
        <v>17</v>
      </c>
      <c r="M74" s="38" t="s">
        <v>38</v>
      </c>
      <c r="N74" s="6" t="s">
        <v>47</v>
      </c>
    </row>
    <row r="75" spans="1:14" ht="20.25" hidden="1" customHeight="1" x14ac:dyDescent="0.25">
      <c r="A75" s="46">
        <v>68</v>
      </c>
      <c r="B75" s="8">
        <v>799</v>
      </c>
      <c r="C75" s="18">
        <v>44663</v>
      </c>
      <c r="D75" s="18">
        <v>44664</v>
      </c>
      <c r="E75" s="57">
        <v>44666</v>
      </c>
      <c r="F75" s="20" t="str">
        <f t="shared" si="0"/>
        <v>799/2022</v>
      </c>
      <c r="G75" s="92">
        <f t="shared" si="3"/>
        <v>44666</v>
      </c>
      <c r="H75" s="8" t="s">
        <v>191</v>
      </c>
      <c r="I75" s="24">
        <v>7412015672</v>
      </c>
      <c r="J75" s="118">
        <v>5000000</v>
      </c>
      <c r="K75" s="81">
        <v>0.09</v>
      </c>
      <c r="L75" s="38" t="s">
        <v>17</v>
      </c>
      <c r="M75" s="38" t="s">
        <v>38</v>
      </c>
      <c r="N75" s="6" t="s">
        <v>47</v>
      </c>
    </row>
    <row r="76" spans="1:14" ht="20.25" hidden="1" customHeight="1" x14ac:dyDescent="0.25">
      <c r="A76" s="46">
        <v>69</v>
      </c>
      <c r="B76" s="8">
        <v>800</v>
      </c>
      <c r="C76" s="18">
        <v>44664</v>
      </c>
      <c r="D76" s="18">
        <v>44665</v>
      </c>
      <c r="E76" s="57">
        <v>44666</v>
      </c>
      <c r="F76" s="8" t="str">
        <f t="shared" si="0"/>
        <v>800/2022</v>
      </c>
      <c r="G76" s="92">
        <f t="shared" si="3"/>
        <v>44666</v>
      </c>
      <c r="H76" s="8" t="s">
        <v>145</v>
      </c>
      <c r="I76" s="24">
        <v>7451430908</v>
      </c>
      <c r="J76" s="118">
        <v>500000</v>
      </c>
      <c r="K76" s="81">
        <v>0.11</v>
      </c>
      <c r="L76" s="38" t="s">
        <v>17</v>
      </c>
      <c r="M76" s="38" t="s">
        <v>38</v>
      </c>
      <c r="N76" s="6" t="s">
        <v>47</v>
      </c>
    </row>
    <row r="77" spans="1:14" ht="20.25" hidden="1" customHeight="1" x14ac:dyDescent="0.25">
      <c r="A77" s="46">
        <v>70</v>
      </c>
      <c r="B77" s="8">
        <v>801</v>
      </c>
      <c r="C77" s="18">
        <v>44665</v>
      </c>
      <c r="D77" s="18">
        <v>44665</v>
      </c>
      <c r="E77" s="57">
        <v>44669</v>
      </c>
      <c r="F77" s="8" t="str">
        <f t="shared" si="0"/>
        <v>801/2022</v>
      </c>
      <c r="G77" s="92">
        <f t="shared" si="3"/>
        <v>44669</v>
      </c>
      <c r="H77" s="8" t="s">
        <v>122</v>
      </c>
      <c r="I77" s="24">
        <v>7455024600</v>
      </c>
      <c r="J77" s="118">
        <v>4600000</v>
      </c>
      <c r="K77" s="52">
        <v>5.5E-2</v>
      </c>
      <c r="L77" s="38" t="s">
        <v>17</v>
      </c>
      <c r="M77" s="38" t="s">
        <v>38</v>
      </c>
      <c r="N77" s="6" t="s">
        <v>47</v>
      </c>
    </row>
    <row r="78" spans="1:14" ht="20.25" hidden="1" customHeight="1" x14ac:dyDescent="0.25">
      <c r="A78" s="46">
        <v>71</v>
      </c>
      <c r="B78" s="8">
        <v>802</v>
      </c>
      <c r="C78" s="18">
        <v>44666</v>
      </c>
      <c r="D78" s="18">
        <v>44669</v>
      </c>
      <c r="E78" s="57">
        <v>44670</v>
      </c>
      <c r="F78" s="8" t="str">
        <f t="shared" si="0"/>
        <v>802/2022</v>
      </c>
      <c r="G78" s="92">
        <f t="shared" si="3"/>
        <v>44670</v>
      </c>
      <c r="H78" s="8" t="s">
        <v>198</v>
      </c>
      <c r="I78" s="114">
        <v>745004203809</v>
      </c>
      <c r="J78" s="118">
        <v>3200000</v>
      </c>
      <c r="K78" s="52">
        <v>0.09</v>
      </c>
      <c r="L78" s="38" t="s">
        <v>17</v>
      </c>
      <c r="M78" s="38" t="s">
        <v>38</v>
      </c>
      <c r="N78" s="6" t="s">
        <v>47</v>
      </c>
    </row>
    <row r="79" spans="1:14" ht="20.25" hidden="1" customHeight="1" x14ac:dyDescent="0.25">
      <c r="A79" s="46">
        <v>72</v>
      </c>
      <c r="B79" s="8">
        <v>803</v>
      </c>
      <c r="C79" s="18">
        <v>44658</v>
      </c>
      <c r="D79" s="18">
        <v>44659</v>
      </c>
      <c r="E79" s="57">
        <v>44671</v>
      </c>
      <c r="F79" s="8" t="str">
        <f t="shared" si="0"/>
        <v>803/2022</v>
      </c>
      <c r="G79" s="92">
        <f t="shared" si="3"/>
        <v>44671</v>
      </c>
      <c r="H79" s="8" t="s">
        <v>200</v>
      </c>
      <c r="I79" s="24">
        <v>7458003454</v>
      </c>
      <c r="J79" s="118">
        <v>500000</v>
      </c>
      <c r="K79" s="52">
        <v>0.09</v>
      </c>
      <c r="L79" s="38" t="s">
        <v>17</v>
      </c>
      <c r="M79" s="38" t="s">
        <v>38</v>
      </c>
      <c r="N79" s="6" t="s">
        <v>47</v>
      </c>
    </row>
    <row r="80" spans="1:14" ht="20.25" hidden="1" customHeight="1" x14ac:dyDescent="0.25">
      <c r="A80" s="46">
        <v>73</v>
      </c>
      <c r="B80" s="8">
        <v>804</v>
      </c>
      <c r="C80" s="18">
        <v>44666</v>
      </c>
      <c r="D80" s="18">
        <v>44669</v>
      </c>
      <c r="E80" s="57">
        <v>44673</v>
      </c>
      <c r="F80" s="8" t="str">
        <f t="shared" si="0"/>
        <v>804/2022</v>
      </c>
      <c r="G80" s="92">
        <f t="shared" si="3"/>
        <v>44673</v>
      </c>
      <c r="H80" s="8" t="s">
        <v>203</v>
      </c>
      <c r="I80" s="24">
        <v>7453239400</v>
      </c>
      <c r="J80" s="118">
        <v>3500000</v>
      </c>
      <c r="K80" s="52">
        <v>0.09</v>
      </c>
      <c r="L80" s="38" t="s">
        <v>17</v>
      </c>
      <c r="M80" s="38" t="s">
        <v>38</v>
      </c>
      <c r="N80" s="6" t="s">
        <v>47</v>
      </c>
    </row>
    <row r="81" spans="1:14" ht="20.25" hidden="1" customHeight="1" x14ac:dyDescent="0.25">
      <c r="A81" s="46">
        <v>74</v>
      </c>
      <c r="B81" s="8">
        <v>805</v>
      </c>
      <c r="C81" s="18">
        <v>44666</v>
      </c>
      <c r="D81" s="18">
        <v>44671</v>
      </c>
      <c r="E81" s="57">
        <v>44673</v>
      </c>
      <c r="F81" s="8" t="str">
        <f t="shared" si="0"/>
        <v>805/2022</v>
      </c>
      <c r="G81" s="92">
        <f t="shared" si="3"/>
        <v>44673</v>
      </c>
      <c r="H81" s="8" t="s">
        <v>202</v>
      </c>
      <c r="I81" s="24">
        <v>7452124438</v>
      </c>
      <c r="J81" s="118">
        <v>5000000</v>
      </c>
      <c r="K81" s="52">
        <v>0.1</v>
      </c>
      <c r="L81" s="38" t="s">
        <v>17</v>
      </c>
      <c r="M81" s="38" t="s">
        <v>30</v>
      </c>
      <c r="N81" s="6" t="s">
        <v>47</v>
      </c>
    </row>
    <row r="82" spans="1:14" ht="20.25" hidden="1" customHeight="1" x14ac:dyDescent="0.25">
      <c r="A82" s="46">
        <v>75</v>
      </c>
      <c r="B82" s="8">
        <v>806</v>
      </c>
      <c r="C82" s="18">
        <v>44670</v>
      </c>
      <c r="D82" s="18">
        <v>44671</v>
      </c>
      <c r="E82" s="89">
        <v>44676</v>
      </c>
      <c r="F82" s="8" t="str">
        <f t="shared" si="0"/>
        <v>806/2022</v>
      </c>
      <c r="G82" s="92">
        <f t="shared" si="3"/>
        <v>44676</v>
      </c>
      <c r="H82" s="8" t="s">
        <v>207</v>
      </c>
      <c r="I82" s="24">
        <v>7453210070</v>
      </c>
      <c r="J82" s="118">
        <v>5000000</v>
      </c>
      <c r="K82" s="52">
        <v>0.09</v>
      </c>
      <c r="L82" s="38" t="s">
        <v>17</v>
      </c>
      <c r="M82" s="38" t="s">
        <v>38</v>
      </c>
      <c r="N82" s="6" t="s">
        <v>47</v>
      </c>
    </row>
    <row r="83" spans="1:14" ht="20.25" hidden="1" customHeight="1" x14ac:dyDescent="0.25">
      <c r="A83" s="46">
        <v>76</v>
      </c>
      <c r="B83" s="8">
        <v>807</v>
      </c>
      <c r="C83" s="18">
        <v>44672</v>
      </c>
      <c r="D83" s="18">
        <v>44673</v>
      </c>
      <c r="E83" s="57">
        <v>44676</v>
      </c>
      <c r="F83" s="8" t="str">
        <f t="shared" si="0"/>
        <v>807/2022</v>
      </c>
      <c r="G83" s="92">
        <f t="shared" si="3"/>
        <v>44676</v>
      </c>
      <c r="H83" s="8" t="s">
        <v>209</v>
      </c>
      <c r="I83" s="24">
        <v>7447284972</v>
      </c>
      <c r="J83" s="118">
        <v>2500000</v>
      </c>
      <c r="K83" s="52">
        <v>0.09</v>
      </c>
      <c r="L83" s="38" t="s">
        <v>17</v>
      </c>
      <c r="M83" s="38" t="s">
        <v>38</v>
      </c>
      <c r="N83" s="6" t="s">
        <v>47</v>
      </c>
    </row>
    <row r="84" spans="1:14" ht="20.25" hidden="1" customHeight="1" x14ac:dyDescent="0.25">
      <c r="A84" s="46">
        <v>77</v>
      </c>
      <c r="B84" s="8">
        <v>808</v>
      </c>
      <c r="C84" s="18">
        <v>44672</v>
      </c>
      <c r="D84" s="18">
        <v>44672</v>
      </c>
      <c r="E84" s="57">
        <v>44676</v>
      </c>
      <c r="F84" s="8" t="str">
        <f t="shared" si="0"/>
        <v>808/2022</v>
      </c>
      <c r="G84" s="92">
        <f t="shared" si="3"/>
        <v>44676</v>
      </c>
      <c r="H84" s="8" t="s">
        <v>211</v>
      </c>
      <c r="I84" s="24">
        <v>7424006697</v>
      </c>
      <c r="J84" s="118">
        <v>5000000</v>
      </c>
      <c r="K84" s="52">
        <v>0.09</v>
      </c>
      <c r="L84" s="38" t="s">
        <v>17</v>
      </c>
      <c r="M84" s="38" t="s">
        <v>38</v>
      </c>
      <c r="N84" s="6" t="s">
        <v>47</v>
      </c>
    </row>
    <row r="85" spans="1:14" ht="20.25" hidden="1" customHeight="1" x14ac:dyDescent="0.25">
      <c r="A85" s="46">
        <v>78</v>
      </c>
      <c r="B85" s="8">
        <v>809</v>
      </c>
      <c r="C85" s="18">
        <v>44666</v>
      </c>
      <c r="D85" s="18">
        <v>44669</v>
      </c>
      <c r="E85" s="57">
        <v>44677</v>
      </c>
      <c r="F85" s="8" t="str">
        <f t="shared" si="0"/>
        <v>809/2022</v>
      </c>
      <c r="G85" s="92">
        <f t="shared" si="3"/>
        <v>44677</v>
      </c>
      <c r="H85" s="8" t="s">
        <v>70</v>
      </c>
      <c r="I85" s="24">
        <v>7423022174</v>
      </c>
      <c r="J85" s="118">
        <v>4000000</v>
      </c>
      <c r="K85" s="52">
        <v>5.5E-2</v>
      </c>
      <c r="L85" s="38" t="s">
        <v>17</v>
      </c>
      <c r="M85" s="38" t="s">
        <v>38</v>
      </c>
      <c r="N85" s="6" t="s">
        <v>47</v>
      </c>
    </row>
    <row r="86" spans="1:14" ht="20.25" hidden="1" customHeight="1" x14ac:dyDescent="0.25">
      <c r="A86" s="46">
        <v>79</v>
      </c>
      <c r="B86" s="8">
        <v>810</v>
      </c>
      <c r="C86" s="18">
        <v>44673</v>
      </c>
      <c r="D86" s="18">
        <v>44676</v>
      </c>
      <c r="E86" s="57">
        <v>44677</v>
      </c>
      <c r="F86" s="8" t="str">
        <f t="shared" si="0"/>
        <v>810/2022</v>
      </c>
      <c r="G86" s="92">
        <f t="shared" si="3"/>
        <v>44677</v>
      </c>
      <c r="H86" s="8" t="s">
        <v>213</v>
      </c>
      <c r="I86" s="114">
        <v>742001908019</v>
      </c>
      <c r="J86" s="118">
        <v>900000</v>
      </c>
      <c r="K86" s="81">
        <v>0.1</v>
      </c>
      <c r="L86" s="38" t="s">
        <v>17</v>
      </c>
      <c r="M86" s="38" t="s">
        <v>30</v>
      </c>
      <c r="N86" s="6" t="s">
        <v>47</v>
      </c>
    </row>
    <row r="87" spans="1:14" ht="20.25" hidden="1" customHeight="1" x14ac:dyDescent="0.25">
      <c r="A87" s="46">
        <v>80</v>
      </c>
      <c r="B87" s="8">
        <v>811</v>
      </c>
      <c r="C87" s="18">
        <v>44676</v>
      </c>
      <c r="D87" s="18">
        <v>44677</v>
      </c>
      <c r="E87" s="57">
        <v>44678</v>
      </c>
      <c r="F87" s="8" t="str">
        <f t="shared" si="0"/>
        <v>811/2022</v>
      </c>
      <c r="G87" s="92">
        <f t="shared" si="3"/>
        <v>44678</v>
      </c>
      <c r="H87" s="8" t="s">
        <v>158</v>
      </c>
      <c r="I87" s="114">
        <v>745007881104</v>
      </c>
      <c r="J87" s="24">
        <v>500000</v>
      </c>
      <c r="K87" s="119">
        <v>0.11</v>
      </c>
      <c r="L87" s="38" t="s">
        <v>17</v>
      </c>
      <c r="M87" s="38" t="s">
        <v>38</v>
      </c>
      <c r="N87" s="6" t="s">
        <v>47</v>
      </c>
    </row>
    <row r="88" spans="1:14" ht="20.25" hidden="1" customHeight="1" x14ac:dyDescent="0.25">
      <c r="A88" s="46">
        <v>81</v>
      </c>
      <c r="B88" s="8">
        <v>812</v>
      </c>
      <c r="C88" s="18">
        <v>44673</v>
      </c>
      <c r="D88" s="34">
        <v>44676</v>
      </c>
      <c r="E88" s="57">
        <v>44678</v>
      </c>
      <c r="F88" s="8" t="str">
        <f t="shared" si="0"/>
        <v>812/2022</v>
      </c>
      <c r="G88" s="92">
        <f t="shared" si="3"/>
        <v>44678</v>
      </c>
      <c r="H88" s="8" t="s">
        <v>301</v>
      </c>
      <c r="I88" s="24">
        <v>7404035820</v>
      </c>
      <c r="J88" s="118">
        <v>5000000</v>
      </c>
      <c r="K88" s="52">
        <v>5.5E-2</v>
      </c>
      <c r="L88" s="38" t="s">
        <v>17</v>
      </c>
      <c r="M88" s="38" t="s">
        <v>30</v>
      </c>
      <c r="N88" s="6" t="s">
        <v>47</v>
      </c>
    </row>
    <row r="89" spans="1:14" ht="20.25" hidden="1" customHeight="1" x14ac:dyDescent="0.25">
      <c r="A89" s="46">
        <v>82</v>
      </c>
      <c r="B89" s="8">
        <v>813</v>
      </c>
      <c r="C89" s="18">
        <v>44676</v>
      </c>
      <c r="D89" s="34">
        <v>44677</v>
      </c>
      <c r="E89" s="57">
        <v>44678</v>
      </c>
      <c r="F89" s="8" t="str">
        <f t="shared" si="0"/>
        <v>813/2022</v>
      </c>
      <c r="G89" s="92">
        <f t="shared" si="3"/>
        <v>44678</v>
      </c>
      <c r="H89" s="8" t="s">
        <v>59</v>
      </c>
      <c r="I89" s="24">
        <v>7449143409</v>
      </c>
      <c r="J89" s="118">
        <v>3000000</v>
      </c>
      <c r="K89" s="52">
        <v>0.09</v>
      </c>
      <c r="L89" s="38" t="s">
        <v>17</v>
      </c>
      <c r="M89" s="38" t="s">
        <v>38</v>
      </c>
      <c r="N89" s="6" t="s">
        <v>47</v>
      </c>
    </row>
    <row r="90" spans="1:14" ht="20.25" hidden="1" customHeight="1" x14ac:dyDescent="0.25">
      <c r="A90" s="46">
        <v>83</v>
      </c>
      <c r="B90" s="8">
        <v>814</v>
      </c>
      <c r="C90" s="18">
        <v>44672</v>
      </c>
      <c r="D90" s="18">
        <v>44673</v>
      </c>
      <c r="E90" s="57">
        <v>44679</v>
      </c>
      <c r="F90" s="8" t="str">
        <f t="shared" si="0"/>
        <v>814/2022</v>
      </c>
      <c r="G90" s="92">
        <f t="shared" si="3"/>
        <v>44679</v>
      </c>
      <c r="H90" s="8" t="s">
        <v>216</v>
      </c>
      <c r="I90" s="24">
        <v>7453201607</v>
      </c>
      <c r="J90" s="118">
        <v>800000</v>
      </c>
      <c r="K90" s="52">
        <v>0.09</v>
      </c>
      <c r="L90" s="38" t="s">
        <v>17</v>
      </c>
      <c r="M90" s="38" t="s">
        <v>38</v>
      </c>
      <c r="N90" s="6" t="s">
        <v>47</v>
      </c>
    </row>
    <row r="91" spans="1:14" ht="20.25" hidden="1" customHeight="1" x14ac:dyDescent="0.25">
      <c r="A91" s="46">
        <v>84</v>
      </c>
      <c r="B91" s="8">
        <v>815</v>
      </c>
      <c r="C91" s="18">
        <v>44676</v>
      </c>
      <c r="D91" s="18">
        <v>44677</v>
      </c>
      <c r="E91" s="57">
        <v>44679</v>
      </c>
      <c r="F91" s="8" t="str">
        <f t="shared" si="0"/>
        <v>815/2022</v>
      </c>
      <c r="G91" s="92">
        <f t="shared" si="3"/>
        <v>44679</v>
      </c>
      <c r="H91" s="8" t="s">
        <v>151</v>
      </c>
      <c r="I91" s="24">
        <v>7452115419</v>
      </c>
      <c r="J91" s="118">
        <v>2700000</v>
      </c>
      <c r="K91" s="81">
        <v>0.09</v>
      </c>
      <c r="L91" s="38" t="s">
        <v>17</v>
      </c>
      <c r="M91" s="38" t="s">
        <v>38</v>
      </c>
      <c r="N91" s="6" t="s">
        <v>47</v>
      </c>
    </row>
    <row r="92" spans="1:14" ht="20.25" hidden="1" customHeight="1" x14ac:dyDescent="0.25">
      <c r="A92" s="46">
        <v>85</v>
      </c>
      <c r="B92" s="8">
        <v>816</v>
      </c>
      <c r="C92" s="18">
        <v>44673</v>
      </c>
      <c r="D92" s="18">
        <v>44676</v>
      </c>
      <c r="E92" s="57">
        <v>44679</v>
      </c>
      <c r="F92" s="8" t="str">
        <f t="shared" si="0"/>
        <v>816/2022</v>
      </c>
      <c r="G92" s="92">
        <f t="shared" si="3"/>
        <v>44679</v>
      </c>
      <c r="H92" s="8" t="s">
        <v>218</v>
      </c>
      <c r="I92" s="24">
        <v>7455030724</v>
      </c>
      <c r="J92" s="118">
        <v>1700000</v>
      </c>
      <c r="K92" s="81">
        <v>5.5E-2</v>
      </c>
      <c r="L92" s="38" t="s">
        <v>17</v>
      </c>
      <c r="M92" s="38" t="s">
        <v>38</v>
      </c>
      <c r="N92" s="6" t="s">
        <v>47</v>
      </c>
    </row>
    <row r="93" spans="1:14" ht="20.25" hidden="1" customHeight="1" x14ac:dyDescent="0.25">
      <c r="A93" s="46">
        <v>86</v>
      </c>
      <c r="B93" s="8">
        <v>817</v>
      </c>
      <c r="C93" s="18">
        <v>44676</v>
      </c>
      <c r="D93" s="18">
        <v>44677</v>
      </c>
      <c r="E93" s="56">
        <v>44679</v>
      </c>
      <c r="F93" s="8" t="str">
        <f t="shared" ref="F93:F108" si="4">CONCATENATE(B93,"/2022")</f>
        <v>817/2022</v>
      </c>
      <c r="G93" s="92">
        <f t="shared" si="3"/>
        <v>44679</v>
      </c>
      <c r="H93" s="8" t="s">
        <v>61</v>
      </c>
      <c r="I93" s="24">
        <v>7447275880</v>
      </c>
      <c r="J93" s="118">
        <v>3000000</v>
      </c>
      <c r="K93" s="81">
        <v>0.09</v>
      </c>
      <c r="L93" s="38" t="s">
        <v>17</v>
      </c>
      <c r="M93" s="38" t="s">
        <v>38</v>
      </c>
      <c r="N93" s="6" t="s">
        <v>47</v>
      </c>
    </row>
    <row r="94" spans="1:14" ht="20.25" hidden="1" customHeight="1" x14ac:dyDescent="0.25">
      <c r="A94" s="46">
        <v>87</v>
      </c>
      <c r="B94" s="8">
        <v>818</v>
      </c>
      <c r="C94" s="18">
        <v>44671</v>
      </c>
      <c r="D94" s="18">
        <v>44672</v>
      </c>
      <c r="E94" s="56">
        <v>44679</v>
      </c>
      <c r="F94" s="8" t="str">
        <f t="shared" si="4"/>
        <v>818/2022</v>
      </c>
      <c r="G94" s="92">
        <f t="shared" si="3"/>
        <v>44679</v>
      </c>
      <c r="H94" s="8" t="s">
        <v>155</v>
      </c>
      <c r="I94" s="24">
        <v>7453264646</v>
      </c>
      <c r="J94" s="118">
        <v>2000000</v>
      </c>
      <c r="K94" s="81">
        <v>0.09</v>
      </c>
      <c r="L94" s="38" t="s">
        <v>17</v>
      </c>
      <c r="M94" s="38" t="s">
        <v>38</v>
      </c>
      <c r="N94" s="6" t="s">
        <v>47</v>
      </c>
    </row>
    <row r="95" spans="1:14" ht="20.25" hidden="1" customHeight="1" x14ac:dyDescent="0.25">
      <c r="A95" s="46">
        <v>88</v>
      </c>
      <c r="B95" s="8">
        <v>819</v>
      </c>
      <c r="C95" s="18">
        <v>44677</v>
      </c>
      <c r="D95" s="18">
        <v>44678</v>
      </c>
      <c r="E95" s="57">
        <v>44679</v>
      </c>
      <c r="F95" s="8" t="str">
        <f t="shared" si="4"/>
        <v>819/2022</v>
      </c>
      <c r="G95" s="92">
        <f t="shared" si="3"/>
        <v>44679</v>
      </c>
      <c r="H95" s="8" t="s">
        <v>180</v>
      </c>
      <c r="I95" s="24">
        <v>7449017387</v>
      </c>
      <c r="J95" s="118">
        <v>3000000</v>
      </c>
      <c r="K95" s="52">
        <v>0.09</v>
      </c>
      <c r="L95" s="38" t="s">
        <v>17</v>
      </c>
      <c r="M95" s="38" t="s">
        <v>38</v>
      </c>
      <c r="N95" s="6" t="s">
        <v>47</v>
      </c>
    </row>
    <row r="96" spans="1:14" ht="20.25" hidden="1" customHeight="1" x14ac:dyDescent="0.25">
      <c r="A96" s="46">
        <v>89</v>
      </c>
      <c r="B96" s="8">
        <v>820</v>
      </c>
      <c r="C96" s="18">
        <v>44678</v>
      </c>
      <c r="D96" s="18">
        <v>44678</v>
      </c>
      <c r="E96" s="57">
        <v>44679</v>
      </c>
      <c r="F96" s="8" t="str">
        <f t="shared" si="4"/>
        <v>820/2022</v>
      </c>
      <c r="G96" s="92">
        <f t="shared" si="3"/>
        <v>44679</v>
      </c>
      <c r="H96" s="8" t="s">
        <v>219</v>
      </c>
      <c r="I96" s="114">
        <v>745501455309</v>
      </c>
      <c r="J96" s="118">
        <v>400000</v>
      </c>
      <c r="K96" s="81">
        <v>5.5E-2</v>
      </c>
      <c r="L96" s="38" t="s">
        <v>17</v>
      </c>
      <c r="M96" s="38" t="s">
        <v>38</v>
      </c>
      <c r="N96" s="6" t="s">
        <v>57</v>
      </c>
    </row>
    <row r="97" spans="1:14" ht="20.25" hidden="1" customHeight="1" x14ac:dyDescent="0.25">
      <c r="A97" s="46">
        <v>90</v>
      </c>
      <c r="B97" s="8">
        <v>821</v>
      </c>
      <c r="C97" s="18">
        <v>44677</v>
      </c>
      <c r="D97" s="18">
        <v>44678</v>
      </c>
      <c r="E97" s="57">
        <v>44680</v>
      </c>
      <c r="F97" s="8" t="str">
        <f t="shared" si="4"/>
        <v>821/2022</v>
      </c>
      <c r="G97" s="92">
        <f t="shared" si="3"/>
        <v>44680</v>
      </c>
      <c r="H97" s="8" t="s">
        <v>186</v>
      </c>
      <c r="I97" s="24">
        <v>7447158128</v>
      </c>
      <c r="J97" s="118">
        <v>4000000</v>
      </c>
      <c r="K97" s="81">
        <v>0.09</v>
      </c>
      <c r="L97" s="38" t="s">
        <v>17</v>
      </c>
      <c r="M97" s="38" t="s">
        <v>38</v>
      </c>
      <c r="N97" s="6" t="s">
        <v>47</v>
      </c>
    </row>
    <row r="98" spans="1:14" ht="20.25" hidden="1" customHeight="1" x14ac:dyDescent="0.25">
      <c r="A98" s="46">
        <v>91</v>
      </c>
      <c r="B98" s="8">
        <v>822</v>
      </c>
      <c r="C98" s="18">
        <v>44655</v>
      </c>
      <c r="D98" s="18">
        <v>44656</v>
      </c>
      <c r="E98" s="57">
        <v>44680</v>
      </c>
      <c r="F98" s="8" t="str">
        <f t="shared" si="4"/>
        <v>822/2022</v>
      </c>
      <c r="G98" s="92">
        <f t="shared" si="3"/>
        <v>44680</v>
      </c>
      <c r="H98" s="8" t="s">
        <v>220</v>
      </c>
      <c r="I98" s="24">
        <v>7451368304</v>
      </c>
      <c r="J98" s="118">
        <v>4800000</v>
      </c>
      <c r="K98" s="52">
        <v>0.09</v>
      </c>
      <c r="L98" s="38" t="s">
        <v>17</v>
      </c>
      <c r="M98" s="38" t="s">
        <v>38</v>
      </c>
      <c r="N98" s="6" t="s">
        <v>47</v>
      </c>
    </row>
    <row r="99" spans="1:14" ht="20.25" hidden="1" customHeight="1" x14ac:dyDescent="0.25">
      <c r="A99" s="46">
        <v>92</v>
      </c>
      <c r="B99" s="8">
        <v>823</v>
      </c>
      <c r="C99" s="18">
        <v>44678</v>
      </c>
      <c r="D99" s="18">
        <v>44679</v>
      </c>
      <c r="E99" s="57">
        <v>44680</v>
      </c>
      <c r="F99" s="8" t="str">
        <f t="shared" si="4"/>
        <v>823/2022</v>
      </c>
      <c r="G99" s="92">
        <f t="shared" si="3"/>
        <v>44680</v>
      </c>
      <c r="H99" s="8" t="s">
        <v>221</v>
      </c>
      <c r="I99" s="24" t="s">
        <v>222</v>
      </c>
      <c r="J99" s="118">
        <v>1000000</v>
      </c>
      <c r="K99" s="52">
        <v>0.09</v>
      </c>
      <c r="L99" s="38" t="s">
        <v>17</v>
      </c>
      <c r="M99" s="38" t="s">
        <v>38</v>
      </c>
      <c r="N99" s="6" t="s">
        <v>47</v>
      </c>
    </row>
    <row r="100" spans="1:14" ht="20.25" hidden="1" customHeight="1" x14ac:dyDescent="0.25">
      <c r="A100" s="46">
        <v>93</v>
      </c>
      <c r="B100" s="8">
        <v>824</v>
      </c>
      <c r="C100" s="18">
        <v>44680</v>
      </c>
      <c r="D100" s="18">
        <v>44685</v>
      </c>
      <c r="E100" s="57">
        <v>44686</v>
      </c>
      <c r="F100" s="8" t="str">
        <f t="shared" si="4"/>
        <v>824/2022</v>
      </c>
      <c r="G100" s="92">
        <f t="shared" si="3"/>
        <v>44686</v>
      </c>
      <c r="H100" s="8" t="s">
        <v>225</v>
      </c>
      <c r="I100" s="24" t="s">
        <v>226</v>
      </c>
      <c r="J100" s="118">
        <v>5000000</v>
      </c>
      <c r="K100" s="52">
        <v>0.03</v>
      </c>
      <c r="L100" s="38" t="s">
        <v>17</v>
      </c>
      <c r="M100" s="38" t="s">
        <v>30</v>
      </c>
      <c r="N100" s="6" t="s">
        <v>47</v>
      </c>
    </row>
    <row r="101" spans="1:14" ht="20.25" hidden="1" customHeight="1" x14ac:dyDescent="0.25">
      <c r="A101" s="46">
        <v>94</v>
      </c>
      <c r="B101" s="8">
        <v>825</v>
      </c>
      <c r="C101" s="18">
        <v>44686</v>
      </c>
      <c r="D101" s="18">
        <v>44686</v>
      </c>
      <c r="E101" s="57">
        <v>44687</v>
      </c>
      <c r="F101" s="8" t="str">
        <f t="shared" si="4"/>
        <v>825/2022</v>
      </c>
      <c r="G101" s="92">
        <f t="shared" si="3"/>
        <v>44687</v>
      </c>
      <c r="H101" s="8" t="s">
        <v>297</v>
      </c>
      <c r="I101" s="24">
        <v>7453203682</v>
      </c>
      <c r="J101" s="118">
        <v>5000000</v>
      </c>
      <c r="K101" s="52">
        <v>0.03</v>
      </c>
      <c r="L101" s="38" t="s">
        <v>17</v>
      </c>
      <c r="M101" s="38" t="s">
        <v>30</v>
      </c>
      <c r="N101" s="6" t="s">
        <v>47</v>
      </c>
    </row>
    <row r="102" spans="1:14" ht="20.25" hidden="1" customHeight="1" x14ac:dyDescent="0.25">
      <c r="A102" s="46">
        <v>95</v>
      </c>
      <c r="B102" s="8">
        <v>826</v>
      </c>
      <c r="C102" s="18">
        <v>44687</v>
      </c>
      <c r="D102" s="18">
        <v>44692</v>
      </c>
      <c r="E102" s="57">
        <v>44693</v>
      </c>
      <c r="F102" s="8" t="str">
        <f t="shared" si="4"/>
        <v>826/2022</v>
      </c>
      <c r="G102" s="92">
        <f t="shared" si="3"/>
        <v>44693</v>
      </c>
      <c r="H102" s="8" t="s">
        <v>302</v>
      </c>
      <c r="I102" s="24">
        <v>7415058240</v>
      </c>
      <c r="J102" s="118">
        <v>5000000</v>
      </c>
      <c r="K102" s="52">
        <v>5.5E-2</v>
      </c>
      <c r="L102" s="38" t="s">
        <v>17</v>
      </c>
      <c r="M102" s="38" t="s">
        <v>38</v>
      </c>
      <c r="N102" s="6" t="s">
        <v>47</v>
      </c>
    </row>
    <row r="103" spans="1:14" ht="20.25" hidden="1" customHeight="1" x14ac:dyDescent="0.25">
      <c r="A103" s="46">
        <v>96</v>
      </c>
      <c r="B103" s="8">
        <v>827</v>
      </c>
      <c r="C103" s="18">
        <v>44677</v>
      </c>
      <c r="D103" s="18">
        <v>44678</v>
      </c>
      <c r="E103" s="57">
        <v>44694</v>
      </c>
      <c r="F103" s="8" t="str">
        <f t="shared" si="4"/>
        <v>827/2022</v>
      </c>
      <c r="G103" s="92">
        <f t="shared" si="3"/>
        <v>44694</v>
      </c>
      <c r="H103" s="8" t="s">
        <v>298</v>
      </c>
      <c r="I103" s="24">
        <v>7453192293</v>
      </c>
      <c r="J103" s="118">
        <v>5000000</v>
      </c>
      <c r="K103" s="52">
        <v>0.03</v>
      </c>
      <c r="L103" s="38" t="s">
        <v>17</v>
      </c>
      <c r="M103" s="38" t="s">
        <v>30</v>
      </c>
      <c r="N103" s="6" t="s">
        <v>47</v>
      </c>
    </row>
    <row r="104" spans="1:14" ht="20.25" hidden="1" customHeight="1" x14ac:dyDescent="0.25">
      <c r="A104" s="46">
        <v>97</v>
      </c>
      <c r="B104" s="8">
        <v>828</v>
      </c>
      <c r="C104" s="18">
        <v>44687</v>
      </c>
      <c r="D104" s="18">
        <v>44692</v>
      </c>
      <c r="E104" s="57">
        <v>44697</v>
      </c>
      <c r="F104" s="8" t="str">
        <f t="shared" si="4"/>
        <v>828/2022</v>
      </c>
      <c r="G104" s="92">
        <f t="shared" si="3"/>
        <v>44697</v>
      </c>
      <c r="H104" s="8" t="s">
        <v>233</v>
      </c>
      <c r="I104" s="114">
        <v>740200008900</v>
      </c>
      <c r="J104" s="118">
        <v>3000000</v>
      </c>
      <c r="K104" s="52">
        <v>5.5E-2</v>
      </c>
      <c r="L104" s="38" t="s">
        <v>17</v>
      </c>
      <c r="M104" s="38" t="s">
        <v>38</v>
      </c>
      <c r="N104" s="6" t="s">
        <v>47</v>
      </c>
    </row>
    <row r="105" spans="1:14" ht="20.25" hidden="1" customHeight="1" x14ac:dyDescent="0.25">
      <c r="A105" s="46">
        <v>98</v>
      </c>
      <c r="B105" s="8">
        <v>829</v>
      </c>
      <c r="C105" s="18">
        <v>44687</v>
      </c>
      <c r="D105" s="18">
        <v>44692</v>
      </c>
      <c r="E105" s="57">
        <v>44697</v>
      </c>
      <c r="F105" s="8" t="str">
        <f t="shared" si="4"/>
        <v>829/2022</v>
      </c>
      <c r="G105" s="92">
        <f t="shared" si="3"/>
        <v>44697</v>
      </c>
      <c r="H105" s="8" t="s">
        <v>235</v>
      </c>
      <c r="I105" s="24">
        <v>7448226148</v>
      </c>
      <c r="J105" s="118">
        <v>5000000</v>
      </c>
      <c r="K105" s="52">
        <v>0.09</v>
      </c>
      <c r="L105" s="38" t="s">
        <v>17</v>
      </c>
      <c r="M105" s="38" t="s">
        <v>38</v>
      </c>
      <c r="N105" s="6" t="s">
        <v>47</v>
      </c>
    </row>
    <row r="106" spans="1:14" ht="20.25" hidden="1" customHeight="1" x14ac:dyDescent="0.25">
      <c r="A106" s="46">
        <v>99</v>
      </c>
      <c r="B106" s="8">
        <v>830</v>
      </c>
      <c r="C106" s="18">
        <v>43964</v>
      </c>
      <c r="D106" s="18">
        <v>43964</v>
      </c>
      <c r="E106" s="57">
        <v>44697</v>
      </c>
      <c r="F106" s="8" t="str">
        <f t="shared" si="4"/>
        <v>830/2022</v>
      </c>
      <c r="G106" s="92">
        <f t="shared" si="3"/>
        <v>44697</v>
      </c>
      <c r="H106" s="8" t="s">
        <v>236</v>
      </c>
      <c r="I106" s="24">
        <v>7448220097</v>
      </c>
      <c r="J106" s="118">
        <v>5000000</v>
      </c>
      <c r="K106" s="52">
        <v>0.09</v>
      </c>
      <c r="L106" s="38" t="s">
        <v>17</v>
      </c>
      <c r="M106" s="38" t="s">
        <v>38</v>
      </c>
      <c r="N106" s="6" t="s">
        <v>47</v>
      </c>
    </row>
    <row r="107" spans="1:14" ht="20.25" hidden="1" customHeight="1" x14ac:dyDescent="0.25">
      <c r="A107" s="46">
        <v>100</v>
      </c>
      <c r="B107" s="8">
        <v>831</v>
      </c>
      <c r="C107" s="18">
        <v>44685</v>
      </c>
      <c r="D107" s="18">
        <v>44692</v>
      </c>
      <c r="E107" s="57">
        <v>44700</v>
      </c>
      <c r="F107" s="8" t="str">
        <f t="shared" si="4"/>
        <v>831/2022</v>
      </c>
      <c r="G107" s="92">
        <f t="shared" si="3"/>
        <v>44700</v>
      </c>
      <c r="H107" s="8" t="s">
        <v>299</v>
      </c>
      <c r="I107" s="24">
        <v>7420012682</v>
      </c>
      <c r="J107" s="118">
        <v>3600000</v>
      </c>
      <c r="K107" s="52">
        <v>0.1</v>
      </c>
      <c r="L107" s="38" t="s">
        <v>17</v>
      </c>
      <c r="M107" s="38" t="s">
        <v>30</v>
      </c>
      <c r="N107" s="6" t="s">
        <v>47</v>
      </c>
    </row>
    <row r="108" spans="1:14" ht="20.25" hidden="1" customHeight="1" x14ac:dyDescent="0.25">
      <c r="A108" s="46">
        <v>101</v>
      </c>
      <c r="B108" s="8">
        <v>832</v>
      </c>
      <c r="C108" s="18">
        <v>44699</v>
      </c>
      <c r="D108" s="18">
        <v>44699</v>
      </c>
      <c r="E108" s="57">
        <v>44700</v>
      </c>
      <c r="F108" s="8" t="str">
        <f t="shared" si="4"/>
        <v>832/2022</v>
      </c>
      <c r="G108" s="92">
        <f t="shared" si="3"/>
        <v>44700</v>
      </c>
      <c r="H108" s="8" t="s">
        <v>224</v>
      </c>
      <c r="I108" s="111">
        <v>7453133499</v>
      </c>
      <c r="J108" s="118">
        <v>5000000</v>
      </c>
      <c r="K108" s="52">
        <v>0.09</v>
      </c>
      <c r="L108" s="38" t="s">
        <v>17</v>
      </c>
      <c r="M108" s="38" t="s">
        <v>38</v>
      </c>
      <c r="N108" s="6" t="s">
        <v>47</v>
      </c>
    </row>
    <row r="109" spans="1:14" ht="20.25" hidden="1" customHeight="1" x14ac:dyDescent="0.25">
      <c r="A109" s="46">
        <v>102</v>
      </c>
      <c r="B109" s="8">
        <v>833</v>
      </c>
      <c r="C109" s="18">
        <v>44697</v>
      </c>
      <c r="D109" s="18">
        <v>44700</v>
      </c>
      <c r="E109" s="57">
        <v>44701</v>
      </c>
      <c r="F109" s="8" t="str">
        <f t="shared" ref="F109:F177" si="5">CONCATENATE(B109,"/2022")</f>
        <v>833/2022</v>
      </c>
      <c r="G109" s="92">
        <f t="shared" si="3"/>
        <v>44701</v>
      </c>
      <c r="H109" s="8" t="s">
        <v>150</v>
      </c>
      <c r="I109" s="24">
        <v>7459001026</v>
      </c>
      <c r="J109" s="118">
        <v>5000000</v>
      </c>
      <c r="K109" s="52">
        <v>6.5000000000000002E-2</v>
      </c>
      <c r="L109" s="38" t="s">
        <v>17</v>
      </c>
      <c r="M109" s="38" t="s">
        <v>30</v>
      </c>
      <c r="N109" s="6" t="s">
        <v>47</v>
      </c>
    </row>
    <row r="110" spans="1:14" ht="20.25" hidden="1" customHeight="1" x14ac:dyDescent="0.25">
      <c r="A110" s="46">
        <v>103</v>
      </c>
      <c r="B110" s="8">
        <v>834</v>
      </c>
      <c r="C110" s="18">
        <v>44699</v>
      </c>
      <c r="D110" s="18">
        <v>44700</v>
      </c>
      <c r="E110" s="57">
        <v>44701</v>
      </c>
      <c r="F110" s="8" t="str">
        <f t="shared" si="5"/>
        <v>834/2022</v>
      </c>
      <c r="G110" s="92">
        <f t="shared" si="3"/>
        <v>44701</v>
      </c>
      <c r="H110" s="8" t="s">
        <v>63</v>
      </c>
      <c r="I110" s="24">
        <v>7452135310</v>
      </c>
      <c r="J110" s="118">
        <v>3950000</v>
      </c>
      <c r="K110" s="52">
        <v>0.09</v>
      </c>
      <c r="L110" s="38" t="s">
        <v>17</v>
      </c>
      <c r="M110" s="38" t="s">
        <v>38</v>
      </c>
      <c r="N110" s="6" t="s">
        <v>47</v>
      </c>
    </row>
    <row r="111" spans="1:14" ht="20.25" hidden="1" customHeight="1" x14ac:dyDescent="0.25">
      <c r="A111" s="46">
        <v>104</v>
      </c>
      <c r="B111" s="8">
        <v>835</v>
      </c>
      <c r="C111" s="18">
        <v>44693</v>
      </c>
      <c r="D111" s="18">
        <v>44700</v>
      </c>
      <c r="E111" s="57">
        <v>44701</v>
      </c>
      <c r="F111" s="8" t="str">
        <f t="shared" si="5"/>
        <v>835/2022</v>
      </c>
      <c r="G111" s="92">
        <f t="shared" si="3"/>
        <v>44701</v>
      </c>
      <c r="H111" s="8" t="s">
        <v>194</v>
      </c>
      <c r="I111" s="24">
        <v>7447204600</v>
      </c>
      <c r="J111" s="118">
        <v>2000000</v>
      </c>
      <c r="K111" s="52">
        <v>0.1</v>
      </c>
      <c r="L111" s="38" t="s">
        <v>17</v>
      </c>
      <c r="M111" s="38" t="s">
        <v>30</v>
      </c>
      <c r="N111" s="6" t="s">
        <v>47</v>
      </c>
    </row>
    <row r="112" spans="1:14" ht="20.25" hidden="1" customHeight="1" x14ac:dyDescent="0.25">
      <c r="A112" s="46">
        <v>105</v>
      </c>
      <c r="B112" s="8">
        <v>836</v>
      </c>
      <c r="C112" s="18">
        <v>44693</v>
      </c>
      <c r="D112" s="18">
        <v>44700</v>
      </c>
      <c r="E112" s="57">
        <v>44704</v>
      </c>
      <c r="F112" s="8" t="str">
        <f t="shared" si="5"/>
        <v>836/2022</v>
      </c>
      <c r="G112" s="92">
        <f t="shared" si="3"/>
        <v>44704</v>
      </c>
      <c r="H112" s="8" t="s">
        <v>242</v>
      </c>
      <c r="I112" s="24">
        <v>7452075540</v>
      </c>
      <c r="J112" s="118">
        <v>5000000</v>
      </c>
      <c r="K112" s="52">
        <v>0.1</v>
      </c>
      <c r="L112" s="38" t="s">
        <v>17</v>
      </c>
      <c r="M112" s="38" t="s">
        <v>30</v>
      </c>
      <c r="N112" s="6" t="s">
        <v>47</v>
      </c>
    </row>
    <row r="113" spans="1:14" ht="20.25" hidden="1" customHeight="1" x14ac:dyDescent="0.25">
      <c r="A113" s="46">
        <v>106</v>
      </c>
      <c r="B113" s="8">
        <v>837</v>
      </c>
      <c r="C113" s="18">
        <v>44693</v>
      </c>
      <c r="D113" s="18">
        <v>44700</v>
      </c>
      <c r="E113" s="57">
        <v>44704</v>
      </c>
      <c r="F113" s="8" t="str">
        <f t="shared" si="5"/>
        <v>837/2022</v>
      </c>
      <c r="G113" s="92">
        <f t="shared" si="3"/>
        <v>44704</v>
      </c>
      <c r="H113" s="8" t="s">
        <v>244</v>
      </c>
      <c r="I113" s="24">
        <v>7452112249</v>
      </c>
      <c r="J113" s="118">
        <v>5000000</v>
      </c>
      <c r="K113" s="52">
        <v>0.1</v>
      </c>
      <c r="L113" s="38" t="s">
        <v>17</v>
      </c>
      <c r="M113" s="38" t="s">
        <v>30</v>
      </c>
      <c r="N113" s="6" t="s">
        <v>47</v>
      </c>
    </row>
    <row r="114" spans="1:14" ht="20.25" hidden="1" customHeight="1" x14ac:dyDescent="0.25">
      <c r="A114" s="46">
        <v>107</v>
      </c>
      <c r="B114" s="8">
        <v>838</v>
      </c>
      <c r="C114" s="18">
        <v>44693</v>
      </c>
      <c r="D114" s="18">
        <v>44700</v>
      </c>
      <c r="E114" s="57">
        <v>44704</v>
      </c>
      <c r="F114" s="8" t="str">
        <f t="shared" si="5"/>
        <v>838/2022</v>
      </c>
      <c r="G114" s="92">
        <f t="shared" si="3"/>
        <v>44704</v>
      </c>
      <c r="H114" s="8" t="s">
        <v>245</v>
      </c>
      <c r="I114" s="24">
        <v>7453271925</v>
      </c>
      <c r="J114" s="118">
        <v>3000000</v>
      </c>
      <c r="K114" s="52">
        <v>0.03</v>
      </c>
      <c r="L114" s="38" t="s">
        <v>17</v>
      </c>
      <c r="M114" s="38" t="s">
        <v>30</v>
      </c>
      <c r="N114" s="6" t="s">
        <v>47</v>
      </c>
    </row>
    <row r="115" spans="1:14" ht="20.25" hidden="1" customHeight="1" x14ac:dyDescent="0.25">
      <c r="A115" s="46">
        <v>108</v>
      </c>
      <c r="B115" s="8">
        <v>839</v>
      </c>
      <c r="C115" s="18">
        <v>44697</v>
      </c>
      <c r="D115" s="18">
        <v>44698</v>
      </c>
      <c r="E115" s="57">
        <v>44704</v>
      </c>
      <c r="F115" s="8" t="str">
        <f t="shared" si="5"/>
        <v>839/2022</v>
      </c>
      <c r="G115" s="92">
        <f t="shared" si="3"/>
        <v>44704</v>
      </c>
      <c r="H115" s="8" t="s">
        <v>247</v>
      </c>
      <c r="I115" s="24">
        <v>7415108808</v>
      </c>
      <c r="J115" s="118">
        <v>300000</v>
      </c>
      <c r="K115" s="52">
        <v>7.4999999999999997E-2</v>
      </c>
      <c r="L115" s="38" t="s">
        <v>17</v>
      </c>
      <c r="M115" s="38" t="s">
        <v>38</v>
      </c>
      <c r="N115" s="6" t="s">
        <v>57</v>
      </c>
    </row>
    <row r="116" spans="1:14" ht="20.25" hidden="1" customHeight="1" x14ac:dyDescent="0.25">
      <c r="A116" s="46">
        <v>109</v>
      </c>
      <c r="B116" s="8">
        <v>840</v>
      </c>
      <c r="C116" s="18">
        <v>44698</v>
      </c>
      <c r="D116" s="18">
        <v>44701</v>
      </c>
      <c r="E116" s="57">
        <v>44705</v>
      </c>
      <c r="F116" s="8" t="str">
        <f t="shared" si="5"/>
        <v>840/2022</v>
      </c>
      <c r="G116" s="92">
        <f t="shared" si="3"/>
        <v>44705</v>
      </c>
      <c r="H116" s="8" t="s">
        <v>248</v>
      </c>
      <c r="I116" s="24">
        <v>7450002378</v>
      </c>
      <c r="J116" s="118">
        <v>5000000</v>
      </c>
      <c r="K116" s="52">
        <v>0.1</v>
      </c>
      <c r="L116" s="38" t="s">
        <v>17</v>
      </c>
      <c r="M116" s="38" t="s">
        <v>30</v>
      </c>
      <c r="N116" s="6" t="s">
        <v>47</v>
      </c>
    </row>
    <row r="117" spans="1:14" ht="20.25" hidden="1" customHeight="1" x14ac:dyDescent="0.25">
      <c r="A117" s="46">
        <v>110</v>
      </c>
      <c r="B117" s="8">
        <v>841</v>
      </c>
      <c r="C117" s="18">
        <v>44698</v>
      </c>
      <c r="D117" s="18">
        <v>44701</v>
      </c>
      <c r="E117" s="57">
        <v>44705</v>
      </c>
      <c r="F117" s="8" t="str">
        <f t="shared" si="5"/>
        <v>841/2022</v>
      </c>
      <c r="G117" s="92">
        <f t="shared" si="3"/>
        <v>44705</v>
      </c>
      <c r="H117" s="8" t="s">
        <v>249</v>
      </c>
      <c r="I117" s="24">
        <v>7450014630</v>
      </c>
      <c r="J117" s="118">
        <v>2400000</v>
      </c>
      <c r="K117" s="52">
        <v>0.1</v>
      </c>
      <c r="L117" s="38" t="s">
        <v>17</v>
      </c>
      <c r="M117" s="38" t="s">
        <v>30</v>
      </c>
      <c r="N117" s="6" t="s">
        <v>47</v>
      </c>
    </row>
    <row r="118" spans="1:14" ht="20.25" hidden="1" customHeight="1" x14ac:dyDescent="0.25">
      <c r="A118" s="46">
        <v>111</v>
      </c>
      <c r="B118" s="8">
        <v>842</v>
      </c>
      <c r="C118" s="18">
        <v>44697</v>
      </c>
      <c r="D118" s="18">
        <v>44699</v>
      </c>
      <c r="E118" s="57">
        <v>44705</v>
      </c>
      <c r="F118" s="8" t="str">
        <f t="shared" si="5"/>
        <v>842/2022</v>
      </c>
      <c r="G118" s="92">
        <f t="shared" si="3"/>
        <v>44705</v>
      </c>
      <c r="H118" s="8" t="s">
        <v>251</v>
      </c>
      <c r="I118" s="114">
        <v>745308063416</v>
      </c>
      <c r="J118" s="118">
        <v>3000000</v>
      </c>
      <c r="K118" s="52">
        <v>0.1</v>
      </c>
      <c r="L118" s="38" t="s">
        <v>17</v>
      </c>
      <c r="M118" s="38" t="s">
        <v>30</v>
      </c>
      <c r="N118" s="6" t="s">
        <v>47</v>
      </c>
    </row>
    <row r="119" spans="1:14" ht="20.25" hidden="1" customHeight="1" x14ac:dyDescent="0.25">
      <c r="A119" s="46">
        <v>112</v>
      </c>
      <c r="B119" s="8">
        <v>843</v>
      </c>
      <c r="C119" s="18">
        <v>44697</v>
      </c>
      <c r="D119" s="18">
        <v>44698</v>
      </c>
      <c r="E119" s="57">
        <v>44706</v>
      </c>
      <c r="F119" s="8" t="str">
        <f t="shared" si="5"/>
        <v>843/2022</v>
      </c>
      <c r="G119" s="92">
        <f t="shared" si="3"/>
        <v>44706</v>
      </c>
      <c r="H119" s="8" t="s">
        <v>254</v>
      </c>
      <c r="I119" s="114">
        <v>740200226465</v>
      </c>
      <c r="J119" s="118">
        <v>5000000</v>
      </c>
      <c r="K119" s="52">
        <v>5.5E-2</v>
      </c>
      <c r="L119" s="38" t="s">
        <v>17</v>
      </c>
      <c r="M119" s="38" t="s">
        <v>38</v>
      </c>
      <c r="N119" s="6" t="s">
        <v>47</v>
      </c>
    </row>
    <row r="120" spans="1:14" ht="20.25" hidden="1" customHeight="1" x14ac:dyDescent="0.25">
      <c r="A120" s="46">
        <v>113</v>
      </c>
      <c r="B120" s="8">
        <v>844</v>
      </c>
      <c r="C120" s="18">
        <v>44701</v>
      </c>
      <c r="D120" s="18">
        <v>44704</v>
      </c>
      <c r="E120" s="57">
        <v>44707</v>
      </c>
      <c r="F120" s="8" t="str">
        <f t="shared" si="5"/>
        <v>844/2022</v>
      </c>
      <c r="G120" s="92">
        <f t="shared" si="3"/>
        <v>44707</v>
      </c>
      <c r="H120" s="8" t="s">
        <v>256</v>
      </c>
      <c r="I120" s="114">
        <v>741108780793</v>
      </c>
      <c r="J120" s="118">
        <v>4000000</v>
      </c>
      <c r="K120" s="52">
        <v>0.09</v>
      </c>
      <c r="L120" s="38" t="s">
        <v>17</v>
      </c>
      <c r="M120" s="38" t="s">
        <v>38</v>
      </c>
      <c r="N120" s="6" t="s">
        <v>47</v>
      </c>
    </row>
    <row r="121" spans="1:14" ht="20.25" hidden="1" customHeight="1" x14ac:dyDescent="0.25">
      <c r="A121" s="46">
        <v>114</v>
      </c>
      <c r="B121" s="8">
        <v>845</v>
      </c>
      <c r="C121" s="18">
        <v>44704</v>
      </c>
      <c r="D121" s="18">
        <v>44705</v>
      </c>
      <c r="E121" s="57">
        <v>44707</v>
      </c>
      <c r="F121" s="8" t="str">
        <f t="shared" si="5"/>
        <v>845/2022</v>
      </c>
      <c r="G121" s="92">
        <f t="shared" si="3"/>
        <v>44707</v>
      </c>
      <c r="H121" s="8" t="s">
        <v>114</v>
      </c>
      <c r="I121" s="114">
        <v>744409456228</v>
      </c>
      <c r="J121" s="118">
        <v>500000</v>
      </c>
      <c r="K121" s="52">
        <v>7.4999999999999997E-2</v>
      </c>
      <c r="L121" s="38" t="s">
        <v>17</v>
      </c>
      <c r="M121" s="38" t="s">
        <v>38</v>
      </c>
      <c r="N121" s="6" t="s">
        <v>47</v>
      </c>
    </row>
    <row r="122" spans="1:14" ht="20.25" hidden="1" customHeight="1" x14ac:dyDescent="0.25">
      <c r="A122" s="46">
        <v>115</v>
      </c>
      <c r="B122" s="8">
        <v>846</v>
      </c>
      <c r="C122" s="18">
        <v>44701</v>
      </c>
      <c r="D122" s="18">
        <v>44704</v>
      </c>
      <c r="E122" s="57">
        <v>44708</v>
      </c>
      <c r="F122" s="8" t="str">
        <f t="shared" si="5"/>
        <v>846/2022</v>
      </c>
      <c r="G122" s="92">
        <f t="shared" si="3"/>
        <v>44708</v>
      </c>
      <c r="H122" s="8" t="s">
        <v>206</v>
      </c>
      <c r="I122" s="24">
        <v>7431003464</v>
      </c>
      <c r="J122" s="118">
        <v>800000</v>
      </c>
      <c r="K122" s="52">
        <v>0.1</v>
      </c>
      <c r="L122" s="38" t="s">
        <v>17</v>
      </c>
      <c r="M122" s="38" t="s">
        <v>30</v>
      </c>
      <c r="N122" s="6" t="s">
        <v>47</v>
      </c>
    </row>
    <row r="123" spans="1:14" ht="20.25" hidden="1" customHeight="1" x14ac:dyDescent="0.25">
      <c r="A123" s="46">
        <v>116</v>
      </c>
      <c r="B123" s="8">
        <v>847</v>
      </c>
      <c r="C123" s="18">
        <v>44706</v>
      </c>
      <c r="D123" s="18">
        <v>44707</v>
      </c>
      <c r="E123" s="57">
        <v>44712</v>
      </c>
      <c r="F123" s="8" t="str">
        <f t="shared" si="5"/>
        <v>847/2022</v>
      </c>
      <c r="G123" s="92">
        <f t="shared" si="3"/>
        <v>44712</v>
      </c>
      <c r="H123" s="8" t="s">
        <v>259</v>
      </c>
      <c r="I123" s="24">
        <v>7457003317</v>
      </c>
      <c r="J123" s="118">
        <v>900000</v>
      </c>
      <c r="K123" s="52">
        <v>5.5E-2</v>
      </c>
      <c r="L123" s="38" t="s">
        <v>17</v>
      </c>
      <c r="M123" s="38" t="s">
        <v>38</v>
      </c>
      <c r="N123" s="6" t="s">
        <v>47</v>
      </c>
    </row>
    <row r="124" spans="1:14" ht="20.25" hidden="1" customHeight="1" x14ac:dyDescent="0.25">
      <c r="A124" s="46">
        <v>117</v>
      </c>
      <c r="B124" s="8">
        <v>848</v>
      </c>
      <c r="C124" s="18">
        <v>44706</v>
      </c>
      <c r="D124" s="18">
        <v>44708</v>
      </c>
      <c r="E124" s="57">
        <v>44713</v>
      </c>
      <c r="F124" s="8" t="str">
        <f t="shared" si="5"/>
        <v>848/2022</v>
      </c>
      <c r="G124" s="92">
        <f t="shared" si="3"/>
        <v>44713</v>
      </c>
      <c r="H124" s="8" t="s">
        <v>261</v>
      </c>
      <c r="I124" s="115" t="s">
        <v>262</v>
      </c>
      <c r="J124" s="118">
        <v>3500000</v>
      </c>
      <c r="K124" s="52">
        <v>0.1</v>
      </c>
      <c r="L124" s="38" t="s">
        <v>17</v>
      </c>
      <c r="M124" s="38" t="s">
        <v>30</v>
      </c>
      <c r="N124" s="6" t="s">
        <v>47</v>
      </c>
    </row>
    <row r="125" spans="1:14" ht="20.25" hidden="1" customHeight="1" x14ac:dyDescent="0.25">
      <c r="A125" s="46">
        <v>118</v>
      </c>
      <c r="B125" s="8">
        <v>849</v>
      </c>
      <c r="C125" s="18">
        <v>44711</v>
      </c>
      <c r="D125" s="18">
        <v>44711</v>
      </c>
      <c r="E125" s="57">
        <v>44714</v>
      </c>
      <c r="F125" s="8" t="str">
        <f t="shared" si="5"/>
        <v>849/2022</v>
      </c>
      <c r="G125" s="92">
        <f t="shared" si="3"/>
        <v>44714</v>
      </c>
      <c r="H125" s="8" t="s">
        <v>142</v>
      </c>
      <c r="I125" s="8">
        <v>7731332131</v>
      </c>
      <c r="J125" s="118">
        <v>5000000</v>
      </c>
      <c r="K125" s="52">
        <v>0.03</v>
      </c>
      <c r="L125" s="38" t="s">
        <v>17</v>
      </c>
      <c r="M125" s="38" t="s">
        <v>30</v>
      </c>
      <c r="N125" s="6" t="s">
        <v>47</v>
      </c>
    </row>
    <row r="126" spans="1:14" ht="30" hidden="1" customHeight="1" x14ac:dyDescent="0.25">
      <c r="A126" s="46">
        <v>119</v>
      </c>
      <c r="B126" s="8">
        <v>850</v>
      </c>
      <c r="C126" s="21">
        <v>44705</v>
      </c>
      <c r="D126" s="21">
        <v>44706</v>
      </c>
      <c r="E126" s="56">
        <v>44715</v>
      </c>
      <c r="F126" s="8" t="str">
        <f t="shared" si="5"/>
        <v>850/2022</v>
      </c>
      <c r="G126" s="92">
        <f t="shared" si="3"/>
        <v>44715</v>
      </c>
      <c r="H126" s="8" t="s">
        <v>266</v>
      </c>
      <c r="I126" s="8">
        <v>7451342602</v>
      </c>
      <c r="J126" s="118">
        <v>1000000</v>
      </c>
      <c r="K126" s="52">
        <v>0.03</v>
      </c>
      <c r="L126" s="38" t="s">
        <v>17</v>
      </c>
      <c r="M126" s="38" t="s">
        <v>30</v>
      </c>
      <c r="N126" s="6" t="s">
        <v>47</v>
      </c>
    </row>
    <row r="127" spans="1:14" ht="20.25" hidden="1" customHeight="1" x14ac:dyDescent="0.25">
      <c r="A127" s="46">
        <v>120</v>
      </c>
      <c r="B127" s="8">
        <v>851</v>
      </c>
      <c r="C127" s="18">
        <v>44701</v>
      </c>
      <c r="D127" s="18">
        <v>44705</v>
      </c>
      <c r="E127" s="26">
        <v>44718</v>
      </c>
      <c r="F127" s="8" t="str">
        <f t="shared" si="5"/>
        <v>851/2022</v>
      </c>
      <c r="G127" s="92">
        <f t="shared" si="3"/>
        <v>44718</v>
      </c>
      <c r="H127" s="8" t="s">
        <v>264</v>
      </c>
      <c r="I127" s="24">
        <v>7451410852</v>
      </c>
      <c r="J127" s="118">
        <v>2300000</v>
      </c>
      <c r="K127" s="90">
        <v>0.08</v>
      </c>
      <c r="L127" s="38" t="s">
        <v>17</v>
      </c>
      <c r="M127" s="38" t="s">
        <v>30</v>
      </c>
      <c r="N127" s="6" t="s">
        <v>47</v>
      </c>
    </row>
    <row r="128" spans="1:14" ht="20.25" hidden="1" customHeight="1" x14ac:dyDescent="0.25">
      <c r="A128" s="46">
        <v>121</v>
      </c>
      <c r="B128" s="8">
        <v>852</v>
      </c>
      <c r="C128" s="18">
        <v>44714</v>
      </c>
      <c r="D128" s="18">
        <v>44718</v>
      </c>
      <c r="E128" s="57">
        <v>44720</v>
      </c>
      <c r="F128" s="8" t="str">
        <f t="shared" si="5"/>
        <v>852/2022</v>
      </c>
      <c r="G128" s="92">
        <f t="shared" si="3"/>
        <v>44720</v>
      </c>
      <c r="H128" s="8" t="s">
        <v>253</v>
      </c>
      <c r="I128" s="24">
        <v>7414006049</v>
      </c>
      <c r="J128" s="118">
        <v>2888800</v>
      </c>
      <c r="K128" s="81">
        <v>5.5E-2</v>
      </c>
      <c r="L128" s="38" t="s">
        <v>17</v>
      </c>
      <c r="M128" s="38" t="s">
        <v>30</v>
      </c>
      <c r="N128" s="6" t="s">
        <v>47</v>
      </c>
    </row>
    <row r="129" spans="1:14" ht="20.25" hidden="1" customHeight="1" x14ac:dyDescent="0.25">
      <c r="A129" s="46">
        <v>122</v>
      </c>
      <c r="B129" s="8">
        <v>853</v>
      </c>
      <c r="C129" s="18">
        <v>44714</v>
      </c>
      <c r="D129" s="18">
        <v>44718</v>
      </c>
      <c r="E129" s="57">
        <v>44720</v>
      </c>
      <c r="F129" s="8" t="str">
        <f t="shared" si="5"/>
        <v>853/2022</v>
      </c>
      <c r="G129" s="92">
        <f t="shared" ref="G129:G156" si="6">E129</f>
        <v>44720</v>
      </c>
      <c r="H129" s="8" t="s">
        <v>253</v>
      </c>
      <c r="I129" s="24">
        <v>7414006049</v>
      </c>
      <c r="J129" s="118">
        <v>2110000</v>
      </c>
      <c r="K129" s="81">
        <v>5.5E-2</v>
      </c>
      <c r="L129" s="38" t="s">
        <v>17</v>
      </c>
      <c r="M129" s="38" t="s">
        <v>30</v>
      </c>
      <c r="N129" s="6" t="s">
        <v>47</v>
      </c>
    </row>
    <row r="130" spans="1:14" ht="20.25" hidden="1" customHeight="1" x14ac:dyDescent="0.25">
      <c r="A130" s="46">
        <v>123</v>
      </c>
      <c r="B130" s="8">
        <v>854</v>
      </c>
      <c r="C130" s="21">
        <v>44714</v>
      </c>
      <c r="D130" s="21">
        <v>44715</v>
      </c>
      <c r="E130" s="57">
        <v>44721</v>
      </c>
      <c r="F130" s="8" t="str">
        <f t="shared" si="5"/>
        <v>854/2022</v>
      </c>
      <c r="G130" s="92">
        <f t="shared" si="6"/>
        <v>44721</v>
      </c>
      <c r="H130" s="24" t="s">
        <v>228</v>
      </c>
      <c r="I130" s="24">
        <v>7402005516</v>
      </c>
      <c r="J130" s="118">
        <v>5000000</v>
      </c>
      <c r="K130" s="81">
        <v>0.03</v>
      </c>
      <c r="L130" s="38" t="s">
        <v>17</v>
      </c>
      <c r="M130" s="38" t="s">
        <v>30</v>
      </c>
      <c r="N130" s="6" t="s">
        <v>47</v>
      </c>
    </row>
    <row r="131" spans="1:14" ht="20.25" hidden="1" customHeight="1" x14ac:dyDescent="0.25">
      <c r="A131" s="46">
        <v>124</v>
      </c>
      <c r="B131" s="8">
        <v>855</v>
      </c>
      <c r="C131" s="18">
        <v>44713</v>
      </c>
      <c r="D131" s="18">
        <v>44715</v>
      </c>
      <c r="E131" s="57">
        <v>44721</v>
      </c>
      <c r="F131" s="8" t="str">
        <f t="shared" si="5"/>
        <v>855/2022</v>
      </c>
      <c r="G131" s="92">
        <f t="shared" si="6"/>
        <v>44721</v>
      </c>
      <c r="H131" s="8" t="s">
        <v>272</v>
      </c>
      <c r="I131" s="114">
        <v>744510903900</v>
      </c>
      <c r="J131" s="118">
        <v>5000000</v>
      </c>
      <c r="K131" s="81">
        <v>5.5E-2</v>
      </c>
      <c r="L131" s="38" t="s">
        <v>17</v>
      </c>
      <c r="M131" s="38" t="s">
        <v>30</v>
      </c>
      <c r="N131" s="6" t="s">
        <v>47</v>
      </c>
    </row>
    <row r="132" spans="1:14" ht="20.25" hidden="1" customHeight="1" x14ac:dyDescent="0.25">
      <c r="A132" s="46">
        <v>125</v>
      </c>
      <c r="B132" s="8">
        <v>856</v>
      </c>
      <c r="C132" s="18">
        <v>44715</v>
      </c>
      <c r="D132" s="18">
        <v>44718</v>
      </c>
      <c r="E132" s="57">
        <v>44721</v>
      </c>
      <c r="F132" s="8" t="str">
        <f t="shared" si="5"/>
        <v>856/2022</v>
      </c>
      <c r="G132" s="92">
        <f t="shared" si="6"/>
        <v>44721</v>
      </c>
      <c r="H132" s="8" t="s">
        <v>273</v>
      </c>
      <c r="I132" s="114">
        <v>741300708506</v>
      </c>
      <c r="J132" s="118">
        <v>3852000</v>
      </c>
      <c r="K132" s="81">
        <v>7.0000000000000007E-2</v>
      </c>
      <c r="L132" s="38" t="s">
        <v>17</v>
      </c>
      <c r="M132" s="38" t="s">
        <v>38</v>
      </c>
      <c r="N132" s="6" t="s">
        <v>47</v>
      </c>
    </row>
    <row r="133" spans="1:14" ht="20.25" hidden="1" customHeight="1" x14ac:dyDescent="0.25">
      <c r="A133" s="46">
        <v>126</v>
      </c>
      <c r="B133" s="20">
        <v>857</v>
      </c>
      <c r="C133" s="18">
        <v>44718</v>
      </c>
      <c r="D133" s="18">
        <v>44718</v>
      </c>
      <c r="E133" s="57">
        <v>44721</v>
      </c>
      <c r="F133" s="8" t="str">
        <f t="shared" si="5"/>
        <v>857/2022</v>
      </c>
      <c r="G133" s="92">
        <f t="shared" si="6"/>
        <v>44721</v>
      </c>
      <c r="H133" s="8" t="s">
        <v>165</v>
      </c>
      <c r="I133" s="24">
        <v>7447234234</v>
      </c>
      <c r="J133" s="118">
        <v>2000000</v>
      </c>
      <c r="K133" s="81">
        <v>7.0000000000000007E-2</v>
      </c>
      <c r="L133" s="38" t="s">
        <v>17</v>
      </c>
      <c r="M133" s="38" t="s">
        <v>38</v>
      </c>
      <c r="N133" s="6" t="s">
        <v>47</v>
      </c>
    </row>
    <row r="134" spans="1:14" ht="20.25" hidden="1" customHeight="1" x14ac:dyDescent="0.25">
      <c r="A134" s="46">
        <v>127</v>
      </c>
      <c r="B134" s="8">
        <v>858</v>
      </c>
      <c r="C134" s="18">
        <v>44699</v>
      </c>
      <c r="D134" s="18">
        <v>44699</v>
      </c>
      <c r="E134" s="57">
        <v>44721</v>
      </c>
      <c r="F134" s="8" t="str">
        <f t="shared" si="5"/>
        <v>858/2022</v>
      </c>
      <c r="G134" s="92">
        <f t="shared" si="6"/>
        <v>44721</v>
      </c>
      <c r="H134" s="8" t="s">
        <v>303</v>
      </c>
      <c r="I134" s="24">
        <v>7448234011</v>
      </c>
      <c r="J134" s="118">
        <v>700000</v>
      </c>
      <c r="K134" s="52">
        <v>0.09</v>
      </c>
      <c r="L134" s="38" t="s">
        <v>17</v>
      </c>
      <c r="M134" s="38" t="s">
        <v>38</v>
      </c>
      <c r="N134" s="6" t="s">
        <v>57</v>
      </c>
    </row>
    <row r="135" spans="1:14" ht="20.25" hidden="1" customHeight="1" x14ac:dyDescent="0.25">
      <c r="A135" s="46">
        <v>128</v>
      </c>
      <c r="B135" s="8">
        <v>859</v>
      </c>
      <c r="C135" s="18">
        <v>44714</v>
      </c>
      <c r="D135" s="18">
        <v>44715</v>
      </c>
      <c r="E135" s="57">
        <v>44727</v>
      </c>
      <c r="F135" s="8" t="str">
        <f t="shared" si="5"/>
        <v>859/2022</v>
      </c>
      <c r="G135" s="92">
        <f t="shared" si="6"/>
        <v>44727</v>
      </c>
      <c r="H135" s="8" t="s">
        <v>152</v>
      </c>
      <c r="I135" s="24">
        <v>7447245966</v>
      </c>
      <c r="J135" s="118">
        <v>3800000</v>
      </c>
      <c r="K135" s="52">
        <v>7.0000000000000007E-2</v>
      </c>
      <c r="L135" s="38" t="s">
        <v>17</v>
      </c>
      <c r="M135" s="38" t="s">
        <v>38</v>
      </c>
      <c r="N135" s="6" t="s">
        <v>47</v>
      </c>
    </row>
    <row r="136" spans="1:14" ht="20.25" hidden="1" customHeight="1" x14ac:dyDescent="0.25">
      <c r="A136" s="46">
        <v>129</v>
      </c>
      <c r="B136" s="8">
        <v>860</v>
      </c>
      <c r="C136" s="18">
        <v>44718</v>
      </c>
      <c r="D136" s="18">
        <v>44719</v>
      </c>
      <c r="E136" s="57">
        <v>44727</v>
      </c>
      <c r="F136" s="8" t="str">
        <f t="shared" si="5"/>
        <v>860/2022</v>
      </c>
      <c r="G136" s="92">
        <f t="shared" si="6"/>
        <v>44727</v>
      </c>
      <c r="H136" s="8" t="s">
        <v>274</v>
      </c>
      <c r="I136" s="114">
        <v>745215648331</v>
      </c>
      <c r="J136" s="118">
        <v>300000</v>
      </c>
      <c r="K136" s="52">
        <v>0.09</v>
      </c>
      <c r="L136" s="38" t="s">
        <v>17</v>
      </c>
      <c r="M136" s="38" t="s">
        <v>38</v>
      </c>
      <c r="N136" s="6" t="s">
        <v>57</v>
      </c>
    </row>
    <row r="137" spans="1:14" ht="20.25" hidden="1" customHeight="1" x14ac:dyDescent="0.25">
      <c r="A137" s="46">
        <v>130</v>
      </c>
      <c r="B137" s="20">
        <v>861</v>
      </c>
      <c r="C137" s="18">
        <v>44722</v>
      </c>
      <c r="D137" s="18">
        <v>44726</v>
      </c>
      <c r="E137" s="57">
        <v>44728</v>
      </c>
      <c r="F137" s="8" t="str">
        <f t="shared" si="5"/>
        <v>861/2022</v>
      </c>
      <c r="G137" s="92">
        <f t="shared" si="6"/>
        <v>44728</v>
      </c>
      <c r="H137" s="8" t="s">
        <v>284</v>
      </c>
      <c r="I137" s="24">
        <v>7447261728</v>
      </c>
      <c r="J137" s="118">
        <v>1700000</v>
      </c>
      <c r="K137" s="52">
        <v>0.08</v>
      </c>
      <c r="L137" s="38" t="s">
        <v>17</v>
      </c>
      <c r="M137" s="38" t="s">
        <v>30</v>
      </c>
      <c r="N137" s="6" t="s">
        <v>47</v>
      </c>
    </row>
    <row r="138" spans="1:14" ht="20.25" hidden="1" customHeight="1" x14ac:dyDescent="0.25">
      <c r="A138" s="46">
        <v>131</v>
      </c>
      <c r="B138" s="20">
        <v>862</v>
      </c>
      <c r="C138" s="18">
        <v>44694</v>
      </c>
      <c r="D138" s="18">
        <v>44698</v>
      </c>
      <c r="E138" s="57">
        <v>44729</v>
      </c>
      <c r="F138" s="8" t="str">
        <f t="shared" si="5"/>
        <v>862/2022</v>
      </c>
      <c r="G138" s="92">
        <f t="shared" si="6"/>
        <v>44729</v>
      </c>
      <c r="H138" s="8" t="s">
        <v>71</v>
      </c>
      <c r="I138" s="24">
        <v>7453240074</v>
      </c>
      <c r="J138" s="118">
        <v>4400000</v>
      </c>
      <c r="K138" s="52">
        <v>0.08</v>
      </c>
      <c r="L138" s="38" t="s">
        <v>17</v>
      </c>
      <c r="M138" s="38" t="s">
        <v>30</v>
      </c>
      <c r="N138" s="6" t="s">
        <v>47</v>
      </c>
    </row>
    <row r="139" spans="1:14" ht="20.25" hidden="1" customHeight="1" x14ac:dyDescent="0.25">
      <c r="A139" s="46">
        <v>132</v>
      </c>
      <c r="B139" s="20">
        <v>863</v>
      </c>
      <c r="C139" s="18">
        <v>44718</v>
      </c>
      <c r="D139" s="18">
        <v>44721</v>
      </c>
      <c r="E139" s="57">
        <v>44728</v>
      </c>
      <c r="F139" s="8" t="str">
        <f t="shared" si="5"/>
        <v>863/2022</v>
      </c>
      <c r="G139" s="92">
        <f t="shared" si="6"/>
        <v>44728</v>
      </c>
      <c r="H139" s="8" t="s">
        <v>195</v>
      </c>
      <c r="I139" s="24">
        <v>7403004931</v>
      </c>
      <c r="J139" s="118">
        <v>10000000</v>
      </c>
      <c r="K139" s="52">
        <v>6.5000000000000002E-2</v>
      </c>
      <c r="L139" s="38" t="s">
        <v>23</v>
      </c>
      <c r="M139" s="38" t="s">
        <v>30</v>
      </c>
      <c r="N139" s="6" t="s">
        <v>47</v>
      </c>
    </row>
    <row r="140" spans="1:14" ht="20.25" hidden="1" customHeight="1" x14ac:dyDescent="0.25">
      <c r="A140" s="46">
        <v>133</v>
      </c>
      <c r="B140" s="20">
        <v>864</v>
      </c>
      <c r="C140" s="18">
        <v>44721</v>
      </c>
      <c r="D140" s="18">
        <v>44726</v>
      </c>
      <c r="E140" s="57">
        <v>44728</v>
      </c>
      <c r="F140" s="8" t="str">
        <f t="shared" si="5"/>
        <v>864/2022</v>
      </c>
      <c r="G140" s="92">
        <v>44729</v>
      </c>
      <c r="H140" s="8" t="s">
        <v>282</v>
      </c>
      <c r="I140" s="114">
        <v>744500170066</v>
      </c>
      <c r="J140" s="118">
        <v>4700000</v>
      </c>
      <c r="K140" s="52">
        <v>4.7500000000000001E-2</v>
      </c>
      <c r="L140" s="38" t="s">
        <v>17</v>
      </c>
      <c r="M140" s="38" t="s">
        <v>30</v>
      </c>
      <c r="N140" s="6" t="s">
        <v>47</v>
      </c>
    </row>
    <row r="141" spans="1:14" ht="20.25" hidden="1" customHeight="1" x14ac:dyDescent="0.25">
      <c r="A141" s="46">
        <v>134</v>
      </c>
      <c r="B141" s="20">
        <v>865</v>
      </c>
      <c r="C141" s="18">
        <v>44720</v>
      </c>
      <c r="D141" s="18">
        <v>44721</v>
      </c>
      <c r="E141" s="57">
        <v>44729</v>
      </c>
      <c r="F141" s="20" t="str">
        <f t="shared" si="5"/>
        <v>865/2022</v>
      </c>
      <c r="G141" s="92">
        <f t="shared" si="6"/>
        <v>44729</v>
      </c>
      <c r="H141" s="20" t="s">
        <v>293</v>
      </c>
      <c r="I141" s="24">
        <v>7453299938</v>
      </c>
      <c r="J141" s="118">
        <v>1700000</v>
      </c>
      <c r="K141" s="52">
        <v>7.0000000000000007E-2</v>
      </c>
      <c r="L141" s="38" t="s">
        <v>17</v>
      </c>
      <c r="M141" s="38" t="s">
        <v>38</v>
      </c>
      <c r="N141" s="6" t="s">
        <v>47</v>
      </c>
    </row>
    <row r="142" spans="1:14" ht="20.25" hidden="1" customHeight="1" x14ac:dyDescent="0.25">
      <c r="A142" s="46">
        <v>135</v>
      </c>
      <c r="B142" s="20">
        <v>866</v>
      </c>
      <c r="C142" s="18">
        <v>44727</v>
      </c>
      <c r="D142" s="18">
        <v>44728</v>
      </c>
      <c r="E142" s="57">
        <v>44729</v>
      </c>
      <c r="F142" s="20" t="str">
        <f t="shared" si="5"/>
        <v>866/2022</v>
      </c>
      <c r="G142" s="92">
        <f t="shared" si="6"/>
        <v>44729</v>
      </c>
      <c r="H142" s="20" t="s">
        <v>287</v>
      </c>
      <c r="I142" s="114">
        <v>745105946991</v>
      </c>
      <c r="J142" s="118">
        <v>300000</v>
      </c>
      <c r="K142" s="52">
        <v>0.09</v>
      </c>
      <c r="L142" s="38" t="s">
        <v>17</v>
      </c>
      <c r="M142" s="38" t="s">
        <v>38</v>
      </c>
      <c r="N142" s="6" t="s">
        <v>57</v>
      </c>
    </row>
    <row r="143" spans="1:14" ht="20.25" hidden="1" customHeight="1" x14ac:dyDescent="0.25">
      <c r="A143" s="46">
        <v>136</v>
      </c>
      <c r="B143" s="20">
        <v>867</v>
      </c>
      <c r="C143" s="18">
        <v>44720</v>
      </c>
      <c r="D143" s="18">
        <v>44722</v>
      </c>
      <c r="E143" s="57">
        <v>44732</v>
      </c>
      <c r="F143" s="20" t="str">
        <f t="shared" si="5"/>
        <v>867/2022</v>
      </c>
      <c r="G143" s="92">
        <f t="shared" si="6"/>
        <v>44732</v>
      </c>
      <c r="H143" s="20" t="s">
        <v>290</v>
      </c>
      <c r="I143" s="114">
        <v>7452115708</v>
      </c>
      <c r="J143" s="118">
        <v>5000000</v>
      </c>
      <c r="K143" s="52">
        <v>4.7500000000000001E-2</v>
      </c>
      <c r="L143" s="38" t="s">
        <v>17</v>
      </c>
      <c r="M143" s="38" t="s">
        <v>30</v>
      </c>
      <c r="N143" s="6" t="s">
        <v>47</v>
      </c>
    </row>
    <row r="144" spans="1:14" ht="20.25" hidden="1" customHeight="1" x14ac:dyDescent="0.25">
      <c r="A144" s="46"/>
      <c r="B144" s="130">
        <v>868</v>
      </c>
      <c r="C144" s="131">
        <v>44706</v>
      </c>
      <c r="D144" s="131">
        <v>44707</v>
      </c>
      <c r="E144" s="132">
        <v>44734</v>
      </c>
      <c r="F144" s="130" t="str">
        <f t="shared" si="5"/>
        <v>868/2022</v>
      </c>
      <c r="G144" s="133"/>
      <c r="H144" s="134" t="s">
        <v>130</v>
      </c>
      <c r="I144" s="135">
        <v>7413027416</v>
      </c>
      <c r="J144" s="136"/>
      <c r="K144" s="136"/>
      <c r="L144" s="137" t="s">
        <v>17</v>
      </c>
      <c r="M144" s="137" t="s">
        <v>38</v>
      </c>
      <c r="N144" s="138" t="s">
        <v>47</v>
      </c>
    </row>
    <row r="145" spans="1:14" ht="20.25" hidden="1" customHeight="1" x14ac:dyDescent="0.25">
      <c r="A145" s="46">
        <v>137</v>
      </c>
      <c r="B145" s="8">
        <v>869</v>
      </c>
      <c r="C145" s="18">
        <v>44728</v>
      </c>
      <c r="D145" s="18">
        <v>44732</v>
      </c>
      <c r="E145" s="57">
        <v>44734</v>
      </c>
      <c r="F145" s="20" t="str">
        <f t="shared" si="5"/>
        <v>869/2022</v>
      </c>
      <c r="G145" s="92">
        <f t="shared" si="6"/>
        <v>44734</v>
      </c>
      <c r="H145" s="8" t="s">
        <v>67</v>
      </c>
      <c r="I145" s="24">
        <v>7422040004</v>
      </c>
      <c r="J145" s="118">
        <v>5000000</v>
      </c>
      <c r="K145" s="52">
        <v>4.7500000000000001E-2</v>
      </c>
      <c r="L145" s="38" t="s">
        <v>17</v>
      </c>
      <c r="M145" s="38" t="s">
        <v>30</v>
      </c>
      <c r="N145" s="6" t="s">
        <v>47</v>
      </c>
    </row>
    <row r="146" spans="1:14" ht="20.25" hidden="1" customHeight="1" x14ac:dyDescent="0.25">
      <c r="A146" s="46">
        <v>138</v>
      </c>
      <c r="B146" s="8">
        <v>870</v>
      </c>
      <c r="C146" s="18">
        <v>44715</v>
      </c>
      <c r="D146" s="18">
        <v>44715</v>
      </c>
      <c r="E146" s="57">
        <v>44735</v>
      </c>
      <c r="F146" s="20" t="str">
        <f t="shared" si="5"/>
        <v>870/2022</v>
      </c>
      <c r="G146" s="92">
        <f t="shared" si="6"/>
        <v>44735</v>
      </c>
      <c r="H146" s="20" t="s">
        <v>307</v>
      </c>
      <c r="I146" s="114">
        <v>742000037873</v>
      </c>
      <c r="J146" s="118">
        <v>5000000</v>
      </c>
      <c r="K146" s="52">
        <v>4.7500000000000001E-2</v>
      </c>
      <c r="L146" s="38" t="s">
        <v>17</v>
      </c>
      <c r="M146" s="38" t="s">
        <v>30</v>
      </c>
      <c r="N146" s="6" t="s">
        <v>47</v>
      </c>
    </row>
    <row r="147" spans="1:14" ht="20.25" hidden="1" customHeight="1" x14ac:dyDescent="0.25">
      <c r="A147" s="46"/>
      <c r="B147" s="76">
        <v>871</v>
      </c>
      <c r="C147" s="93"/>
      <c r="D147" s="93"/>
      <c r="E147" s="94">
        <v>44735</v>
      </c>
      <c r="F147" s="95" t="str">
        <f t="shared" si="5"/>
        <v>871/2022</v>
      </c>
      <c r="G147" s="96"/>
      <c r="H147" s="141" t="s">
        <v>309</v>
      </c>
      <c r="I147" s="116"/>
      <c r="J147" s="124"/>
      <c r="K147" s="77"/>
      <c r="L147" s="78" t="s">
        <v>17</v>
      </c>
      <c r="M147" s="78" t="s">
        <v>30</v>
      </c>
      <c r="N147" s="79" t="s">
        <v>47</v>
      </c>
    </row>
    <row r="148" spans="1:14" ht="20.25" hidden="1" customHeight="1" x14ac:dyDescent="0.25">
      <c r="A148" s="46">
        <v>139</v>
      </c>
      <c r="B148" s="8">
        <v>872</v>
      </c>
      <c r="C148" s="18">
        <v>44727</v>
      </c>
      <c r="D148" s="18">
        <v>44733</v>
      </c>
      <c r="E148" s="57">
        <v>44736</v>
      </c>
      <c r="F148" s="20" t="str">
        <f t="shared" si="5"/>
        <v>872/2022</v>
      </c>
      <c r="G148" s="92">
        <v>44742</v>
      </c>
      <c r="H148" s="20" t="s">
        <v>304</v>
      </c>
      <c r="I148" s="15">
        <v>7452005737</v>
      </c>
      <c r="J148" s="118">
        <v>2890000</v>
      </c>
      <c r="K148" s="81">
        <v>0.08</v>
      </c>
      <c r="L148" s="38" t="s">
        <v>17</v>
      </c>
      <c r="M148" s="38" t="s">
        <v>30</v>
      </c>
      <c r="N148" s="6" t="s">
        <v>47</v>
      </c>
    </row>
    <row r="149" spans="1:14" ht="20.25" hidden="1" customHeight="1" x14ac:dyDescent="0.25">
      <c r="A149" s="46">
        <v>140</v>
      </c>
      <c r="B149" s="8">
        <v>873</v>
      </c>
      <c r="C149" s="18">
        <v>44727</v>
      </c>
      <c r="D149" s="18">
        <v>44733</v>
      </c>
      <c r="E149" s="56">
        <v>44736</v>
      </c>
      <c r="F149" s="20" t="str">
        <f t="shared" si="5"/>
        <v>873/2022</v>
      </c>
      <c r="G149" s="92">
        <v>44742</v>
      </c>
      <c r="H149" s="20" t="s">
        <v>305</v>
      </c>
      <c r="I149" s="24">
        <v>7451341341</v>
      </c>
      <c r="J149" s="118">
        <v>5000000</v>
      </c>
      <c r="K149" s="81">
        <v>0.08</v>
      </c>
      <c r="L149" s="38" t="s">
        <v>17</v>
      </c>
      <c r="M149" s="38" t="s">
        <v>30</v>
      </c>
      <c r="N149" s="6" t="s">
        <v>47</v>
      </c>
    </row>
    <row r="150" spans="1:14" ht="20.25" hidden="1" customHeight="1" x14ac:dyDescent="0.25">
      <c r="A150" s="46">
        <v>141</v>
      </c>
      <c r="B150" s="8">
        <v>874</v>
      </c>
      <c r="C150" s="18">
        <v>44727</v>
      </c>
      <c r="D150" s="18">
        <v>44733</v>
      </c>
      <c r="E150" s="57">
        <v>44736</v>
      </c>
      <c r="F150" s="20" t="str">
        <f t="shared" si="5"/>
        <v>874/2022</v>
      </c>
      <c r="G150" s="92">
        <v>44742</v>
      </c>
      <c r="H150" s="20" t="s">
        <v>181</v>
      </c>
      <c r="I150" s="24">
        <v>7453161986</v>
      </c>
      <c r="J150" s="118">
        <v>5000000</v>
      </c>
      <c r="K150" s="81">
        <v>0.08</v>
      </c>
      <c r="L150" s="38" t="s">
        <v>17</v>
      </c>
      <c r="M150" s="38" t="s">
        <v>30</v>
      </c>
      <c r="N150" s="6" t="s">
        <v>47</v>
      </c>
    </row>
    <row r="151" spans="1:14" ht="20.25" hidden="1" customHeight="1" x14ac:dyDescent="0.25">
      <c r="A151" s="46">
        <v>142</v>
      </c>
      <c r="B151" s="8">
        <v>875</v>
      </c>
      <c r="C151" s="18">
        <v>44728</v>
      </c>
      <c r="D151" s="18">
        <v>44729</v>
      </c>
      <c r="E151" s="57">
        <v>44739</v>
      </c>
      <c r="F151" s="20" t="str">
        <f t="shared" si="5"/>
        <v>875/2022</v>
      </c>
      <c r="G151" s="92">
        <f t="shared" si="6"/>
        <v>44739</v>
      </c>
      <c r="H151" s="20" t="s">
        <v>311</v>
      </c>
      <c r="I151" s="114">
        <v>742300140173</v>
      </c>
      <c r="J151" s="118">
        <v>2500000</v>
      </c>
      <c r="K151" s="81">
        <v>4.7500000000000001E-2</v>
      </c>
      <c r="L151" s="38" t="s">
        <v>17</v>
      </c>
      <c r="M151" s="38" t="s">
        <v>30</v>
      </c>
      <c r="N151" s="6" t="s">
        <v>47</v>
      </c>
    </row>
    <row r="152" spans="1:14" ht="20.25" hidden="1" customHeight="1" x14ac:dyDescent="0.25">
      <c r="A152" s="46">
        <v>143</v>
      </c>
      <c r="B152" s="8">
        <v>876</v>
      </c>
      <c r="C152" s="21">
        <v>44733</v>
      </c>
      <c r="D152" s="21">
        <v>44736</v>
      </c>
      <c r="E152" s="58">
        <v>44739</v>
      </c>
      <c r="F152" s="20" t="str">
        <f t="shared" si="5"/>
        <v>876/2022</v>
      </c>
      <c r="G152" s="92">
        <f t="shared" si="6"/>
        <v>44739</v>
      </c>
      <c r="H152" s="20" t="s">
        <v>313</v>
      </c>
      <c r="I152" s="24">
        <v>7448049153</v>
      </c>
      <c r="J152" s="118">
        <v>5200000</v>
      </c>
      <c r="K152" s="81">
        <v>6.5000000000000002E-2</v>
      </c>
      <c r="L152" s="38" t="s">
        <v>23</v>
      </c>
      <c r="M152" s="38" t="s">
        <v>30</v>
      </c>
      <c r="N152" s="6" t="s">
        <v>47</v>
      </c>
    </row>
    <row r="153" spans="1:14" ht="20.25" hidden="1" customHeight="1" x14ac:dyDescent="0.25">
      <c r="A153" s="46">
        <v>144</v>
      </c>
      <c r="B153" s="8">
        <v>877</v>
      </c>
      <c r="C153" s="21">
        <v>44726</v>
      </c>
      <c r="D153" s="21">
        <v>44728</v>
      </c>
      <c r="E153" s="57">
        <v>44740</v>
      </c>
      <c r="F153" s="20" t="str">
        <f t="shared" si="5"/>
        <v>877/2022</v>
      </c>
      <c r="G153" s="92">
        <f t="shared" si="6"/>
        <v>44740</v>
      </c>
      <c r="H153" s="20" t="s">
        <v>166</v>
      </c>
      <c r="I153" s="24">
        <v>7457004511</v>
      </c>
      <c r="J153" s="118">
        <v>10000000</v>
      </c>
      <c r="K153" s="81">
        <v>6.5000000000000002E-2</v>
      </c>
      <c r="L153" s="38" t="s">
        <v>23</v>
      </c>
      <c r="M153" s="38" t="s">
        <v>30</v>
      </c>
      <c r="N153" s="6" t="s">
        <v>47</v>
      </c>
    </row>
    <row r="154" spans="1:14" ht="20.25" hidden="1" customHeight="1" x14ac:dyDescent="0.25">
      <c r="A154" s="46">
        <v>145</v>
      </c>
      <c r="B154" s="8">
        <v>878</v>
      </c>
      <c r="C154" s="21">
        <v>44734</v>
      </c>
      <c r="D154" s="21">
        <v>44736</v>
      </c>
      <c r="E154" s="57">
        <v>44740</v>
      </c>
      <c r="F154" s="20" t="str">
        <f t="shared" si="5"/>
        <v>878/2022</v>
      </c>
      <c r="G154" s="92">
        <f t="shared" si="6"/>
        <v>44740</v>
      </c>
      <c r="H154" s="20" t="s">
        <v>230</v>
      </c>
      <c r="I154" s="114">
        <v>743501562787</v>
      </c>
      <c r="J154" s="118">
        <v>2000000</v>
      </c>
      <c r="K154" s="81">
        <v>4.7500000000000001E-2</v>
      </c>
      <c r="L154" s="38" t="s">
        <v>17</v>
      </c>
      <c r="M154" s="38" t="s">
        <v>30</v>
      </c>
      <c r="N154" s="6" t="s">
        <v>47</v>
      </c>
    </row>
    <row r="155" spans="1:14" ht="20.25" hidden="1" customHeight="1" x14ac:dyDescent="0.25">
      <c r="A155" s="46">
        <v>146</v>
      </c>
      <c r="B155" s="8">
        <v>879</v>
      </c>
      <c r="C155" s="21">
        <v>44726</v>
      </c>
      <c r="D155" s="21">
        <v>44728</v>
      </c>
      <c r="E155" s="57">
        <v>44740</v>
      </c>
      <c r="F155" s="20" t="str">
        <f t="shared" si="5"/>
        <v>879/2022</v>
      </c>
      <c r="G155" s="92">
        <f t="shared" si="6"/>
        <v>44740</v>
      </c>
      <c r="H155" s="20" t="s">
        <v>166</v>
      </c>
      <c r="I155" s="114">
        <v>7457004511</v>
      </c>
      <c r="J155" s="118">
        <v>5000000</v>
      </c>
      <c r="K155" s="81">
        <v>0.03</v>
      </c>
      <c r="L155" s="38" t="s">
        <v>17</v>
      </c>
      <c r="M155" s="38" t="s">
        <v>30</v>
      </c>
      <c r="N155" s="6" t="s">
        <v>47</v>
      </c>
    </row>
    <row r="156" spans="1:14" ht="20.25" hidden="1" customHeight="1" x14ac:dyDescent="0.25">
      <c r="A156" s="46">
        <v>147</v>
      </c>
      <c r="B156" s="8">
        <v>880</v>
      </c>
      <c r="C156" s="21">
        <v>44739</v>
      </c>
      <c r="D156" s="21">
        <v>44740</v>
      </c>
      <c r="E156" s="57">
        <v>44741</v>
      </c>
      <c r="F156" s="20" t="str">
        <f t="shared" si="5"/>
        <v>880/2022</v>
      </c>
      <c r="G156" s="92">
        <f t="shared" si="6"/>
        <v>44741</v>
      </c>
      <c r="H156" s="20" t="s">
        <v>62</v>
      </c>
      <c r="I156" s="114">
        <v>7452149256</v>
      </c>
      <c r="J156" s="118">
        <v>2500000</v>
      </c>
      <c r="K156" s="81">
        <v>0.08</v>
      </c>
      <c r="L156" s="38" t="s">
        <v>17</v>
      </c>
      <c r="M156" s="38" t="s">
        <v>30</v>
      </c>
      <c r="N156" s="6" t="s">
        <v>47</v>
      </c>
    </row>
    <row r="157" spans="1:14" ht="20.25" hidden="1" customHeight="1" x14ac:dyDescent="0.25">
      <c r="A157" s="46">
        <v>148</v>
      </c>
      <c r="B157" s="8">
        <v>881</v>
      </c>
      <c r="C157" s="21">
        <v>44711</v>
      </c>
      <c r="D157" s="21">
        <v>44711</v>
      </c>
      <c r="E157" s="92">
        <v>44741</v>
      </c>
      <c r="F157" s="20" t="str">
        <f t="shared" si="5"/>
        <v>881/2022</v>
      </c>
      <c r="G157" s="92">
        <v>44741</v>
      </c>
      <c r="H157" s="97" t="s">
        <v>317</v>
      </c>
      <c r="I157" s="114">
        <v>744721020615</v>
      </c>
      <c r="J157" s="118">
        <v>3000000</v>
      </c>
      <c r="K157" s="81">
        <v>0.08</v>
      </c>
      <c r="L157" s="38" t="s">
        <v>17</v>
      </c>
      <c r="M157" s="38" t="s">
        <v>30</v>
      </c>
      <c r="N157" s="6" t="s">
        <v>47</v>
      </c>
    </row>
    <row r="158" spans="1:14" ht="20.25" hidden="1" customHeight="1" x14ac:dyDescent="0.25">
      <c r="A158" s="46">
        <v>149</v>
      </c>
      <c r="B158" s="8">
        <v>882</v>
      </c>
      <c r="C158" s="21">
        <v>44728</v>
      </c>
      <c r="D158" s="21">
        <v>44732</v>
      </c>
      <c r="E158" s="57">
        <v>44742</v>
      </c>
      <c r="F158" s="20" t="str">
        <f t="shared" si="5"/>
        <v>882/2022</v>
      </c>
      <c r="G158" s="92">
        <v>44742</v>
      </c>
      <c r="H158" s="20" t="s">
        <v>320</v>
      </c>
      <c r="I158" s="114">
        <v>7449103861</v>
      </c>
      <c r="J158" s="118">
        <v>15000000</v>
      </c>
      <c r="K158" s="81">
        <v>6.5000000000000002E-2</v>
      </c>
      <c r="L158" s="38" t="s">
        <v>23</v>
      </c>
      <c r="M158" s="38" t="s">
        <v>30</v>
      </c>
      <c r="N158" s="6" t="s">
        <v>47</v>
      </c>
    </row>
    <row r="159" spans="1:14" ht="20.25" hidden="1" customHeight="1" x14ac:dyDescent="0.3">
      <c r="A159" s="144">
        <f>89+4</f>
        <v>93</v>
      </c>
      <c r="B159" s="99"/>
      <c r="C159" s="100"/>
      <c r="D159" s="100"/>
      <c r="E159" s="101"/>
      <c r="F159" s="102"/>
      <c r="G159" s="103"/>
      <c r="H159" s="102"/>
      <c r="I159" s="117"/>
      <c r="J159" s="143">
        <f>SUM(J64:J158)</f>
        <v>320290800</v>
      </c>
      <c r="K159" s="104"/>
      <c r="L159" s="105"/>
      <c r="M159" s="105"/>
      <c r="N159" s="106"/>
    </row>
    <row r="160" spans="1:14" ht="20.25" hidden="1" customHeight="1" x14ac:dyDescent="0.25">
      <c r="A160" s="46">
        <v>150</v>
      </c>
      <c r="B160" s="8">
        <v>883</v>
      </c>
      <c r="C160" s="21">
        <v>44733</v>
      </c>
      <c r="D160" s="21">
        <v>44734</v>
      </c>
      <c r="E160" s="57">
        <v>44743</v>
      </c>
      <c r="F160" s="20" t="str">
        <f t="shared" si="5"/>
        <v>883/2022</v>
      </c>
      <c r="G160" s="92">
        <v>44743</v>
      </c>
      <c r="H160" s="20" t="s">
        <v>138</v>
      </c>
      <c r="I160" s="114">
        <v>7456012936</v>
      </c>
      <c r="J160" s="118">
        <v>5000000</v>
      </c>
      <c r="K160" s="81">
        <v>4.7500000000000001E-2</v>
      </c>
      <c r="L160" s="38" t="s">
        <v>17</v>
      </c>
      <c r="M160" s="38" t="s">
        <v>30</v>
      </c>
      <c r="N160" s="6" t="s">
        <v>47</v>
      </c>
    </row>
    <row r="161" spans="1:14" ht="20.25" hidden="1" customHeight="1" x14ac:dyDescent="0.25">
      <c r="A161" s="46">
        <v>151</v>
      </c>
      <c r="B161" s="8">
        <v>884</v>
      </c>
      <c r="C161" s="21">
        <v>44734</v>
      </c>
      <c r="D161" s="21">
        <v>44735</v>
      </c>
      <c r="E161" s="57">
        <v>44743</v>
      </c>
      <c r="F161" s="20" t="str">
        <f t="shared" si="5"/>
        <v>884/2022</v>
      </c>
      <c r="G161" s="92">
        <v>44743</v>
      </c>
      <c r="H161" s="20" t="s">
        <v>156</v>
      </c>
      <c r="I161" s="114">
        <v>7415081899</v>
      </c>
      <c r="J161" s="118">
        <v>5000000</v>
      </c>
      <c r="K161" s="81">
        <v>4.7500000000000001E-2</v>
      </c>
      <c r="L161" s="38" t="s">
        <v>17</v>
      </c>
      <c r="M161" s="38" t="s">
        <v>30</v>
      </c>
      <c r="N161" s="6" t="s">
        <v>47</v>
      </c>
    </row>
    <row r="162" spans="1:14" ht="20.25" hidden="1" customHeight="1" x14ac:dyDescent="0.25">
      <c r="A162" s="46">
        <v>152</v>
      </c>
      <c r="B162" s="8">
        <v>885</v>
      </c>
      <c r="C162" s="21">
        <v>44739</v>
      </c>
      <c r="D162" s="21">
        <v>44740</v>
      </c>
      <c r="E162" s="57">
        <v>44743</v>
      </c>
      <c r="F162" s="20" t="str">
        <f t="shared" si="5"/>
        <v>885/2022</v>
      </c>
      <c r="G162" s="92">
        <v>44743</v>
      </c>
      <c r="H162" s="20" t="s">
        <v>324</v>
      </c>
      <c r="I162" s="114">
        <v>7451405531</v>
      </c>
      <c r="J162" s="118">
        <v>5000000</v>
      </c>
      <c r="K162" s="81">
        <v>7.0000000000000007E-2</v>
      </c>
      <c r="L162" s="38" t="s">
        <v>17</v>
      </c>
      <c r="M162" s="38" t="s">
        <v>38</v>
      </c>
      <c r="N162" s="6" t="s">
        <v>47</v>
      </c>
    </row>
    <row r="163" spans="1:14" ht="20.25" hidden="1" customHeight="1" x14ac:dyDescent="0.25">
      <c r="A163" s="46">
        <v>153</v>
      </c>
      <c r="B163" s="8">
        <v>886</v>
      </c>
      <c r="C163" s="21">
        <v>44739</v>
      </c>
      <c r="D163" s="21">
        <v>44740</v>
      </c>
      <c r="E163" s="57">
        <v>44744</v>
      </c>
      <c r="F163" s="20" t="str">
        <f t="shared" si="5"/>
        <v>886/2022</v>
      </c>
      <c r="G163" s="92">
        <v>44744</v>
      </c>
      <c r="H163" s="20" t="s">
        <v>325</v>
      </c>
      <c r="I163" s="114">
        <v>745300527433</v>
      </c>
      <c r="J163" s="118">
        <v>4500000</v>
      </c>
      <c r="K163" s="81">
        <v>7.0000000000000007E-2</v>
      </c>
      <c r="L163" s="38" t="s">
        <v>17</v>
      </c>
      <c r="M163" s="38" t="s">
        <v>38</v>
      </c>
      <c r="N163" s="6" t="s">
        <v>47</v>
      </c>
    </row>
    <row r="164" spans="1:14" ht="20.25" hidden="1" customHeight="1" x14ac:dyDescent="0.25">
      <c r="A164" s="46">
        <v>154</v>
      </c>
      <c r="B164" s="8">
        <v>887</v>
      </c>
      <c r="C164" s="18">
        <v>44742</v>
      </c>
      <c r="D164" s="18">
        <v>44742</v>
      </c>
      <c r="E164" s="26">
        <v>44746</v>
      </c>
      <c r="F164" s="20" t="str">
        <f t="shared" si="5"/>
        <v>887/2022</v>
      </c>
      <c r="G164" s="98">
        <v>44746</v>
      </c>
      <c r="H164" s="20" t="s">
        <v>326</v>
      </c>
      <c r="I164" s="24">
        <v>7404068649</v>
      </c>
      <c r="J164" s="118">
        <v>1500000</v>
      </c>
      <c r="K164" s="52">
        <v>4.7500000000000001E-2</v>
      </c>
      <c r="L164" s="38" t="s">
        <v>17</v>
      </c>
      <c r="M164" s="38" t="s">
        <v>30</v>
      </c>
      <c r="N164" s="6" t="s">
        <v>47</v>
      </c>
    </row>
    <row r="165" spans="1:14" ht="20.25" hidden="1" customHeight="1" x14ac:dyDescent="0.25">
      <c r="A165" s="46">
        <v>155</v>
      </c>
      <c r="B165" s="8">
        <v>888</v>
      </c>
      <c r="C165" s="18">
        <v>44728</v>
      </c>
      <c r="D165" s="18">
        <v>44733</v>
      </c>
      <c r="E165" s="26">
        <v>44748</v>
      </c>
      <c r="F165" s="20" t="str">
        <f t="shared" si="5"/>
        <v>888/2022</v>
      </c>
      <c r="G165" s="98">
        <v>44748</v>
      </c>
      <c r="H165" s="20" t="s">
        <v>328</v>
      </c>
      <c r="I165" s="114">
        <v>744403067850</v>
      </c>
      <c r="J165" s="118">
        <v>700000</v>
      </c>
      <c r="K165" s="52">
        <v>4.7500000000000001E-2</v>
      </c>
      <c r="L165" s="38" t="s">
        <v>17</v>
      </c>
      <c r="M165" s="38" t="s">
        <v>30</v>
      </c>
      <c r="N165" s="6" t="s">
        <v>47</v>
      </c>
    </row>
    <row r="166" spans="1:14" ht="20.25" hidden="1" customHeight="1" x14ac:dyDescent="0.25">
      <c r="A166" s="46">
        <v>156</v>
      </c>
      <c r="B166" s="8">
        <v>889</v>
      </c>
      <c r="C166" s="18">
        <v>44747</v>
      </c>
      <c r="D166" s="18">
        <v>44719</v>
      </c>
      <c r="E166" s="57">
        <v>44749</v>
      </c>
      <c r="F166" s="20" t="str">
        <f t="shared" si="5"/>
        <v>889/2022</v>
      </c>
      <c r="G166" s="98">
        <v>44749</v>
      </c>
      <c r="H166" s="20" t="s">
        <v>66</v>
      </c>
      <c r="I166" s="15">
        <v>7447107780</v>
      </c>
      <c r="J166" s="118">
        <v>3000000</v>
      </c>
      <c r="K166" s="81">
        <v>0.08</v>
      </c>
      <c r="L166" s="38" t="s">
        <v>17</v>
      </c>
      <c r="M166" s="38" t="s">
        <v>30</v>
      </c>
      <c r="N166" s="6" t="s">
        <v>47</v>
      </c>
    </row>
    <row r="167" spans="1:14" ht="20.25" hidden="1" customHeight="1" x14ac:dyDescent="0.25">
      <c r="A167" s="46">
        <v>157</v>
      </c>
      <c r="B167" s="20">
        <v>890</v>
      </c>
      <c r="C167" s="18">
        <v>44719</v>
      </c>
      <c r="D167" s="18">
        <v>44722</v>
      </c>
      <c r="E167" s="57">
        <v>44750</v>
      </c>
      <c r="F167" s="20" t="str">
        <f t="shared" si="5"/>
        <v>890/2022</v>
      </c>
      <c r="G167" s="98">
        <v>44750</v>
      </c>
      <c r="H167" s="20" t="s">
        <v>332</v>
      </c>
      <c r="I167" s="24">
        <v>7447158618</v>
      </c>
      <c r="J167" s="118">
        <v>4000000</v>
      </c>
      <c r="K167" s="81">
        <v>0.03</v>
      </c>
      <c r="L167" s="38" t="s">
        <v>17</v>
      </c>
      <c r="M167" s="38" t="s">
        <v>30</v>
      </c>
      <c r="N167" s="6" t="s">
        <v>47</v>
      </c>
    </row>
    <row r="168" spans="1:14" ht="20.25" hidden="1" customHeight="1" x14ac:dyDescent="0.25">
      <c r="A168" s="46">
        <v>158</v>
      </c>
      <c r="B168" s="20">
        <v>891</v>
      </c>
      <c r="C168" s="18">
        <v>44747</v>
      </c>
      <c r="D168" s="18">
        <v>44749</v>
      </c>
      <c r="E168" s="57">
        <v>44753</v>
      </c>
      <c r="F168" s="20" t="str">
        <f t="shared" si="5"/>
        <v>891/2022</v>
      </c>
      <c r="G168" s="98">
        <v>44753</v>
      </c>
      <c r="H168" s="20" t="s">
        <v>120</v>
      </c>
      <c r="I168" s="114">
        <v>744303894221</v>
      </c>
      <c r="J168" s="118">
        <v>500000</v>
      </c>
      <c r="K168" s="81">
        <v>0.1</v>
      </c>
      <c r="L168" s="38" t="s">
        <v>17</v>
      </c>
      <c r="M168" s="38" t="s">
        <v>30</v>
      </c>
      <c r="N168" s="6" t="s">
        <v>47</v>
      </c>
    </row>
    <row r="169" spans="1:14" ht="20.25" hidden="1" customHeight="1" x14ac:dyDescent="0.25">
      <c r="A169" s="46">
        <v>159</v>
      </c>
      <c r="B169" s="20">
        <v>892</v>
      </c>
      <c r="C169" s="18">
        <v>44746</v>
      </c>
      <c r="D169" s="18">
        <v>44747</v>
      </c>
      <c r="E169" s="57">
        <v>44754</v>
      </c>
      <c r="F169" s="20" t="str">
        <f t="shared" si="5"/>
        <v>892/2022</v>
      </c>
      <c r="G169" s="98">
        <v>44754</v>
      </c>
      <c r="H169" s="20" t="s">
        <v>111</v>
      </c>
      <c r="I169" s="24">
        <v>7415075077</v>
      </c>
      <c r="J169" s="118">
        <v>5000000</v>
      </c>
      <c r="K169" s="52">
        <v>4.7500000000000001E-2</v>
      </c>
      <c r="L169" s="38" t="s">
        <v>17</v>
      </c>
      <c r="M169" s="38" t="s">
        <v>30</v>
      </c>
      <c r="N169" s="6" t="s">
        <v>47</v>
      </c>
    </row>
    <row r="170" spans="1:14" ht="31.5" hidden="1" customHeight="1" x14ac:dyDescent="0.25">
      <c r="A170" s="46">
        <v>160</v>
      </c>
      <c r="B170" s="20">
        <v>893</v>
      </c>
      <c r="C170" s="18">
        <v>44748</v>
      </c>
      <c r="D170" s="18">
        <v>44750</v>
      </c>
      <c r="E170" s="57">
        <v>44754</v>
      </c>
      <c r="F170" s="20" t="str">
        <f t="shared" si="5"/>
        <v>893/2022</v>
      </c>
      <c r="G170" s="98">
        <v>44754</v>
      </c>
      <c r="H170" s="20" t="s">
        <v>339</v>
      </c>
      <c r="I170" s="24">
        <v>7451409543</v>
      </c>
      <c r="J170" s="118">
        <v>4000000</v>
      </c>
      <c r="K170" s="81">
        <v>0.03</v>
      </c>
      <c r="L170" s="38" t="s">
        <v>17</v>
      </c>
      <c r="M170" s="38" t="s">
        <v>30</v>
      </c>
      <c r="N170" s="6" t="s">
        <v>47</v>
      </c>
    </row>
    <row r="171" spans="1:14" ht="20.25" hidden="1" customHeight="1" x14ac:dyDescent="0.25">
      <c r="A171" s="46">
        <v>161</v>
      </c>
      <c r="B171" s="20">
        <v>894</v>
      </c>
      <c r="C171" s="18">
        <v>44750</v>
      </c>
      <c r="D171" s="18">
        <v>44753</v>
      </c>
      <c r="E171" s="57">
        <v>44754</v>
      </c>
      <c r="F171" s="20" t="str">
        <f t="shared" si="5"/>
        <v>894/2022</v>
      </c>
      <c r="G171" s="98">
        <v>44754</v>
      </c>
      <c r="H171" s="20" t="s">
        <v>337</v>
      </c>
      <c r="I171" s="24">
        <v>7415058191</v>
      </c>
      <c r="J171" s="118">
        <v>5000000</v>
      </c>
      <c r="K171" s="81">
        <v>4.7500000000000001E-2</v>
      </c>
      <c r="L171" s="38" t="s">
        <v>17</v>
      </c>
      <c r="M171" s="38" t="s">
        <v>30</v>
      </c>
      <c r="N171" s="6" t="s">
        <v>47</v>
      </c>
    </row>
    <row r="172" spans="1:14" ht="20.25" hidden="1" customHeight="1" x14ac:dyDescent="0.25">
      <c r="A172" s="46">
        <v>162</v>
      </c>
      <c r="B172" s="20">
        <v>895</v>
      </c>
      <c r="C172" s="18">
        <v>44746</v>
      </c>
      <c r="D172" s="18">
        <v>44748</v>
      </c>
      <c r="E172" s="57">
        <v>44755</v>
      </c>
      <c r="F172" s="20" t="str">
        <f t="shared" si="5"/>
        <v>895/2022</v>
      </c>
      <c r="G172" s="98">
        <v>44755</v>
      </c>
      <c r="H172" s="20" t="s">
        <v>341</v>
      </c>
      <c r="I172" s="114">
        <v>744842491577</v>
      </c>
      <c r="J172" s="118">
        <v>380000</v>
      </c>
      <c r="K172" s="81">
        <v>0.08</v>
      </c>
      <c r="L172" s="38" t="s">
        <v>17</v>
      </c>
      <c r="M172" s="38" t="s">
        <v>30</v>
      </c>
      <c r="N172" s="6" t="s">
        <v>47</v>
      </c>
    </row>
    <row r="173" spans="1:14" ht="20.25" hidden="1" customHeight="1" x14ac:dyDescent="0.25">
      <c r="A173" s="46">
        <v>163</v>
      </c>
      <c r="B173" s="20">
        <v>896</v>
      </c>
      <c r="C173" s="18">
        <v>44749</v>
      </c>
      <c r="D173" s="18">
        <v>44750</v>
      </c>
      <c r="E173" s="57">
        <v>44756</v>
      </c>
      <c r="F173" s="20" t="str">
        <f t="shared" si="5"/>
        <v>896/2022</v>
      </c>
      <c r="G173" s="98">
        <v>44756</v>
      </c>
      <c r="H173" s="20" t="s">
        <v>343</v>
      </c>
      <c r="I173" s="24">
        <v>7404072275</v>
      </c>
      <c r="J173" s="118">
        <v>940000</v>
      </c>
      <c r="K173" s="52">
        <v>7.0000000000000007E-2</v>
      </c>
      <c r="L173" s="38" t="s">
        <v>17</v>
      </c>
      <c r="M173" s="38" t="s">
        <v>38</v>
      </c>
      <c r="N173" s="6" t="s">
        <v>47</v>
      </c>
    </row>
    <row r="174" spans="1:14" ht="20.25" hidden="1" customHeight="1" x14ac:dyDescent="0.25">
      <c r="A174" s="46">
        <v>164</v>
      </c>
      <c r="B174" s="20">
        <v>897</v>
      </c>
      <c r="C174" s="18">
        <v>44749</v>
      </c>
      <c r="D174" s="18">
        <v>44750</v>
      </c>
      <c r="E174" s="57">
        <v>44756</v>
      </c>
      <c r="F174" s="20" t="str">
        <f t="shared" si="5"/>
        <v>897/2022</v>
      </c>
      <c r="G174" s="98">
        <v>44756</v>
      </c>
      <c r="H174" s="20" t="s">
        <v>343</v>
      </c>
      <c r="I174" s="24">
        <v>7404072275</v>
      </c>
      <c r="J174" s="118">
        <v>1000000</v>
      </c>
      <c r="K174" s="52">
        <v>0.08</v>
      </c>
      <c r="L174" s="38" t="s">
        <v>17</v>
      </c>
      <c r="M174" s="38" t="s">
        <v>30</v>
      </c>
      <c r="N174" s="6" t="s">
        <v>47</v>
      </c>
    </row>
    <row r="175" spans="1:14" ht="20.25" hidden="1" customHeight="1" x14ac:dyDescent="0.25">
      <c r="A175" s="46">
        <v>165</v>
      </c>
      <c r="B175" s="20">
        <v>898</v>
      </c>
      <c r="C175" s="18">
        <v>44741</v>
      </c>
      <c r="D175" s="18">
        <v>44741</v>
      </c>
      <c r="E175" s="57">
        <v>44756</v>
      </c>
      <c r="F175" s="20" t="str">
        <f t="shared" si="5"/>
        <v>898/2022</v>
      </c>
      <c r="G175" s="98">
        <v>44756</v>
      </c>
      <c r="H175" s="20" t="s">
        <v>347</v>
      </c>
      <c r="I175" s="24">
        <v>7453309840</v>
      </c>
      <c r="J175" s="118">
        <v>3000000</v>
      </c>
      <c r="K175" s="52">
        <v>0.08</v>
      </c>
      <c r="L175" s="38" t="s">
        <v>17</v>
      </c>
      <c r="M175" s="38" t="s">
        <v>30</v>
      </c>
      <c r="N175" s="6" t="s">
        <v>47</v>
      </c>
    </row>
    <row r="176" spans="1:14" ht="20.25" hidden="1" customHeight="1" x14ac:dyDescent="0.25">
      <c r="A176" s="46">
        <v>166</v>
      </c>
      <c r="B176" s="8">
        <v>899</v>
      </c>
      <c r="C176" s="19">
        <v>44722</v>
      </c>
      <c r="D176" s="19">
        <v>44728</v>
      </c>
      <c r="E176" s="57">
        <v>44756</v>
      </c>
      <c r="F176" s="20" t="str">
        <f t="shared" si="5"/>
        <v>899/2022</v>
      </c>
      <c r="G176" s="98">
        <v>44757</v>
      </c>
      <c r="H176" s="20" t="s">
        <v>179</v>
      </c>
      <c r="I176" s="24">
        <v>7415038685</v>
      </c>
      <c r="J176" s="118">
        <v>5000000</v>
      </c>
      <c r="K176" s="81">
        <v>4.7500000000000001E-2</v>
      </c>
      <c r="L176" s="38" t="s">
        <v>17</v>
      </c>
      <c r="M176" s="38" t="s">
        <v>30</v>
      </c>
      <c r="N176" s="6" t="s">
        <v>47</v>
      </c>
    </row>
    <row r="177" spans="1:14" ht="20.25" hidden="1" customHeight="1" x14ac:dyDescent="0.25">
      <c r="A177" s="46">
        <v>167</v>
      </c>
      <c r="B177" s="8">
        <v>900</v>
      </c>
      <c r="C177" s="18">
        <v>44752</v>
      </c>
      <c r="D177" s="18">
        <v>44754</v>
      </c>
      <c r="E177" s="26">
        <v>44757</v>
      </c>
      <c r="F177" s="20" t="str">
        <f t="shared" si="5"/>
        <v>900/2022</v>
      </c>
      <c r="G177" s="98">
        <v>44757</v>
      </c>
      <c r="H177" s="20" t="s">
        <v>353</v>
      </c>
      <c r="I177" s="114">
        <v>740400459234</v>
      </c>
      <c r="J177" s="118">
        <v>4400000</v>
      </c>
      <c r="K177" s="81">
        <v>4.7500000000000001E-2</v>
      </c>
      <c r="L177" s="38" t="s">
        <v>17</v>
      </c>
      <c r="M177" s="38" t="s">
        <v>30</v>
      </c>
      <c r="N177" s="6" t="s">
        <v>47</v>
      </c>
    </row>
    <row r="178" spans="1:14" ht="20.25" hidden="1" customHeight="1" x14ac:dyDescent="0.25">
      <c r="A178" s="46">
        <v>168</v>
      </c>
      <c r="B178" s="8">
        <v>901</v>
      </c>
      <c r="C178" s="18">
        <v>44752</v>
      </c>
      <c r="D178" s="18">
        <v>44755</v>
      </c>
      <c r="E178" s="26">
        <v>44757</v>
      </c>
      <c r="F178" s="20" t="str">
        <f t="shared" ref="F178:F237" si="7">CONCATENATE(B178,"/2022")</f>
        <v>901/2022</v>
      </c>
      <c r="G178" s="98">
        <v>44757</v>
      </c>
      <c r="H178" s="20" t="s">
        <v>351</v>
      </c>
      <c r="I178" s="20">
        <v>7451298390</v>
      </c>
      <c r="J178" s="118">
        <v>250000</v>
      </c>
      <c r="K178" s="81">
        <v>0.08</v>
      </c>
      <c r="L178" s="38" t="s">
        <v>17</v>
      </c>
      <c r="M178" s="38" t="s">
        <v>30</v>
      </c>
      <c r="N178" s="6" t="s">
        <v>47</v>
      </c>
    </row>
    <row r="179" spans="1:14" ht="20.25" customHeight="1" x14ac:dyDescent="0.25">
      <c r="A179" s="46">
        <v>169</v>
      </c>
      <c r="B179" s="20">
        <v>902</v>
      </c>
      <c r="C179" s="107">
        <v>44732</v>
      </c>
      <c r="D179" s="18">
        <v>44735</v>
      </c>
      <c r="E179" s="26">
        <v>44761</v>
      </c>
      <c r="F179" s="20" t="str">
        <f t="shared" si="7"/>
        <v>902/2022</v>
      </c>
      <c r="G179" s="98">
        <v>44761</v>
      </c>
      <c r="H179" s="20" t="s">
        <v>355</v>
      </c>
      <c r="I179" s="24">
        <v>7451433190</v>
      </c>
      <c r="J179" s="118">
        <v>10000000</v>
      </c>
      <c r="K179" s="52">
        <v>6.5000000000000002E-2</v>
      </c>
      <c r="L179" s="38" t="s">
        <v>23</v>
      </c>
      <c r="M179" s="38" t="s">
        <v>30</v>
      </c>
      <c r="N179" s="6" t="s">
        <v>47</v>
      </c>
    </row>
    <row r="180" spans="1:14" ht="20.25" hidden="1" customHeight="1" x14ac:dyDescent="0.25">
      <c r="A180" s="46">
        <v>170</v>
      </c>
      <c r="B180" s="20">
        <v>903</v>
      </c>
      <c r="C180" s="18">
        <v>44753</v>
      </c>
      <c r="D180" s="18">
        <v>44754</v>
      </c>
      <c r="E180" s="26">
        <v>44762</v>
      </c>
      <c r="F180" s="20" t="str">
        <f t="shared" si="7"/>
        <v>903/2022</v>
      </c>
      <c r="G180" s="98">
        <v>44762</v>
      </c>
      <c r="H180" s="20" t="s">
        <v>360</v>
      </c>
      <c r="I180" s="24">
        <v>7451389752</v>
      </c>
      <c r="J180" s="118">
        <v>5000000</v>
      </c>
      <c r="K180" s="52">
        <v>7.0000000000000007E-2</v>
      </c>
      <c r="L180" s="38" t="s">
        <v>17</v>
      </c>
      <c r="M180" s="38" t="s">
        <v>38</v>
      </c>
      <c r="N180" s="6" t="s">
        <v>47</v>
      </c>
    </row>
    <row r="181" spans="1:14" ht="20.25" hidden="1" customHeight="1" x14ac:dyDescent="0.25">
      <c r="A181" s="46">
        <v>171</v>
      </c>
      <c r="B181" s="20">
        <v>904</v>
      </c>
      <c r="C181" s="18">
        <v>44755</v>
      </c>
      <c r="D181" s="18">
        <v>44756</v>
      </c>
      <c r="E181" s="26">
        <v>44762</v>
      </c>
      <c r="F181" s="20" t="str">
        <f t="shared" si="7"/>
        <v>904/2022</v>
      </c>
      <c r="G181" s="98">
        <v>44763</v>
      </c>
      <c r="H181" s="20" t="s">
        <v>361</v>
      </c>
      <c r="I181" s="115" t="s">
        <v>358</v>
      </c>
      <c r="J181" s="118">
        <v>380000</v>
      </c>
      <c r="K181" s="52">
        <v>7.0000000000000007E-2</v>
      </c>
      <c r="L181" s="38" t="s">
        <v>17</v>
      </c>
      <c r="M181" s="38" t="s">
        <v>38</v>
      </c>
      <c r="N181" s="6" t="s">
        <v>47</v>
      </c>
    </row>
    <row r="182" spans="1:14" ht="20.25" hidden="1" customHeight="1" x14ac:dyDescent="0.25">
      <c r="A182" s="46">
        <v>172</v>
      </c>
      <c r="B182" s="20">
        <v>905</v>
      </c>
      <c r="C182" s="18">
        <v>44760</v>
      </c>
      <c r="D182" s="18">
        <v>44763</v>
      </c>
      <c r="E182" s="26">
        <v>44767</v>
      </c>
      <c r="F182" s="20" t="str">
        <f t="shared" si="7"/>
        <v>905/2022</v>
      </c>
      <c r="G182" s="98">
        <v>44767</v>
      </c>
      <c r="H182" s="20" t="s">
        <v>77</v>
      </c>
      <c r="I182" s="115">
        <v>7415043854</v>
      </c>
      <c r="J182" s="118">
        <v>1800000</v>
      </c>
      <c r="K182" s="52">
        <v>0.04</v>
      </c>
      <c r="L182" s="38" t="s">
        <v>17</v>
      </c>
      <c r="M182" s="38" t="s">
        <v>30</v>
      </c>
      <c r="N182" s="6" t="s">
        <v>47</v>
      </c>
    </row>
    <row r="183" spans="1:14" ht="20.25" hidden="1" customHeight="1" x14ac:dyDescent="0.25">
      <c r="A183" s="46">
        <v>173</v>
      </c>
      <c r="B183" s="20">
        <v>906</v>
      </c>
      <c r="C183" s="18">
        <v>44756</v>
      </c>
      <c r="D183" s="18">
        <v>44757</v>
      </c>
      <c r="E183" s="57">
        <v>44768</v>
      </c>
      <c r="F183" s="20" t="str">
        <f t="shared" si="7"/>
        <v>906/2022</v>
      </c>
      <c r="G183" s="98">
        <v>44768</v>
      </c>
      <c r="H183" s="20" t="s">
        <v>270</v>
      </c>
      <c r="I183" s="20">
        <v>7447204913</v>
      </c>
      <c r="J183" s="118">
        <v>5000000</v>
      </c>
      <c r="K183" s="52">
        <v>0.04</v>
      </c>
      <c r="L183" s="38" t="s">
        <v>17</v>
      </c>
      <c r="M183" s="38" t="s">
        <v>30</v>
      </c>
      <c r="N183" s="6" t="s">
        <v>47</v>
      </c>
    </row>
    <row r="184" spans="1:14" ht="20.25" hidden="1" customHeight="1" x14ac:dyDescent="0.25">
      <c r="A184" s="46">
        <v>174</v>
      </c>
      <c r="B184" s="20">
        <v>907</v>
      </c>
      <c r="C184" s="18">
        <v>44761</v>
      </c>
      <c r="D184" s="18">
        <v>44762</v>
      </c>
      <c r="E184" s="57">
        <v>44768</v>
      </c>
      <c r="F184" s="20" t="str">
        <f t="shared" si="7"/>
        <v>907/2022</v>
      </c>
      <c r="G184" s="98">
        <v>44768</v>
      </c>
      <c r="H184" s="20" t="s">
        <v>362</v>
      </c>
      <c r="I184" s="24">
        <v>7424030749</v>
      </c>
      <c r="J184" s="118">
        <v>2700000</v>
      </c>
      <c r="K184" s="52">
        <v>7.0000000000000007E-2</v>
      </c>
      <c r="L184" s="38" t="s">
        <v>17</v>
      </c>
      <c r="M184" s="38" t="s">
        <v>38</v>
      </c>
      <c r="N184" s="6" t="s">
        <v>47</v>
      </c>
    </row>
    <row r="185" spans="1:14" ht="20.25" hidden="1" customHeight="1" x14ac:dyDescent="0.25">
      <c r="A185" s="46">
        <v>175</v>
      </c>
      <c r="B185" s="20">
        <v>908</v>
      </c>
      <c r="C185" s="18">
        <v>44747</v>
      </c>
      <c r="D185" s="18">
        <v>44749</v>
      </c>
      <c r="E185" s="57">
        <v>44769</v>
      </c>
      <c r="F185" s="20" t="str">
        <f t="shared" si="7"/>
        <v>908/2022</v>
      </c>
      <c r="G185" s="98">
        <v>44769</v>
      </c>
      <c r="H185" s="20" t="s">
        <v>367</v>
      </c>
      <c r="I185" s="114">
        <v>745506584442</v>
      </c>
      <c r="J185" s="118">
        <v>500000</v>
      </c>
      <c r="K185" s="52">
        <v>0.06</v>
      </c>
      <c r="L185" s="38" t="s">
        <v>17</v>
      </c>
      <c r="M185" s="38" t="s">
        <v>30</v>
      </c>
      <c r="N185" s="6" t="s">
        <v>47</v>
      </c>
    </row>
    <row r="186" spans="1:14" ht="20.25" hidden="1" customHeight="1" x14ac:dyDescent="0.25">
      <c r="A186" s="46">
        <v>176</v>
      </c>
      <c r="B186" s="20">
        <v>909</v>
      </c>
      <c r="C186" s="18">
        <v>44763</v>
      </c>
      <c r="D186" s="18">
        <v>44764</v>
      </c>
      <c r="E186" s="57">
        <v>44769</v>
      </c>
      <c r="F186" s="20" t="str">
        <f t="shared" si="7"/>
        <v>909/2022</v>
      </c>
      <c r="G186" s="98">
        <v>44769</v>
      </c>
      <c r="H186" s="20" t="s">
        <v>346</v>
      </c>
      <c r="I186" s="115" t="s">
        <v>365</v>
      </c>
      <c r="J186" s="118">
        <v>5000000</v>
      </c>
      <c r="K186" s="52">
        <v>0.04</v>
      </c>
      <c r="L186" s="38" t="s">
        <v>17</v>
      </c>
      <c r="M186" s="38" t="s">
        <v>30</v>
      </c>
      <c r="N186" s="6" t="s">
        <v>47</v>
      </c>
    </row>
    <row r="187" spans="1:14" ht="20.25" customHeight="1" x14ac:dyDescent="0.25">
      <c r="A187" s="46">
        <v>177</v>
      </c>
      <c r="B187" s="20">
        <v>910</v>
      </c>
      <c r="C187" s="18">
        <v>44757</v>
      </c>
      <c r="D187" s="18">
        <v>44757</v>
      </c>
      <c r="E187" s="57">
        <v>44770</v>
      </c>
      <c r="F187" s="20" t="str">
        <f t="shared" si="7"/>
        <v>910/2022</v>
      </c>
      <c r="G187" s="98">
        <v>44770</v>
      </c>
      <c r="H187" s="20" t="s">
        <v>369</v>
      </c>
      <c r="I187" s="24">
        <v>7449107288</v>
      </c>
      <c r="J187" s="118">
        <v>15000000</v>
      </c>
      <c r="K187" s="52">
        <v>6.5000000000000002E-2</v>
      </c>
      <c r="L187" s="38" t="s">
        <v>23</v>
      </c>
      <c r="M187" s="38" t="s">
        <v>30</v>
      </c>
      <c r="N187" s="6" t="s">
        <v>47</v>
      </c>
    </row>
    <row r="188" spans="1:14" ht="20.25" hidden="1" customHeight="1" x14ac:dyDescent="0.25">
      <c r="A188" s="46">
        <v>178</v>
      </c>
      <c r="B188" s="20">
        <v>911</v>
      </c>
      <c r="C188" s="18">
        <v>44757</v>
      </c>
      <c r="D188" s="18">
        <v>44757</v>
      </c>
      <c r="E188" s="57">
        <v>44770</v>
      </c>
      <c r="F188" s="20" t="str">
        <f t="shared" si="7"/>
        <v>911/2022</v>
      </c>
      <c r="G188" s="98">
        <v>44770</v>
      </c>
      <c r="H188" s="20" t="s">
        <v>369</v>
      </c>
      <c r="I188" s="24">
        <v>7449107288</v>
      </c>
      <c r="J188" s="118">
        <v>5000000</v>
      </c>
      <c r="K188" s="52">
        <v>7.0000000000000007E-2</v>
      </c>
      <c r="L188" s="38" t="s">
        <v>17</v>
      </c>
      <c r="M188" s="38" t="s">
        <v>38</v>
      </c>
      <c r="N188" s="6" t="s">
        <v>47</v>
      </c>
    </row>
    <row r="189" spans="1:14" ht="20.25" customHeight="1" x14ac:dyDescent="0.25">
      <c r="A189" s="46">
        <v>179</v>
      </c>
      <c r="B189" s="20">
        <v>912</v>
      </c>
      <c r="C189" s="18">
        <v>44768</v>
      </c>
      <c r="D189" s="18">
        <v>44770</v>
      </c>
      <c r="E189" s="57">
        <v>44770</v>
      </c>
      <c r="F189" s="20" t="str">
        <f t="shared" si="7"/>
        <v>912/2022</v>
      </c>
      <c r="G189" s="98">
        <v>44771</v>
      </c>
      <c r="H189" s="20" t="s">
        <v>372</v>
      </c>
      <c r="I189" s="24">
        <v>7449099453</v>
      </c>
      <c r="J189" s="118">
        <v>15000000</v>
      </c>
      <c r="K189" s="52">
        <v>6.5000000000000002E-2</v>
      </c>
      <c r="L189" s="38" t="s">
        <v>23</v>
      </c>
      <c r="M189" s="38" t="s">
        <v>30</v>
      </c>
      <c r="N189" s="6" t="s">
        <v>47</v>
      </c>
    </row>
    <row r="190" spans="1:14" ht="20.25" hidden="1" customHeight="1" x14ac:dyDescent="0.25">
      <c r="A190" s="46">
        <v>180</v>
      </c>
      <c r="B190" s="20">
        <v>913</v>
      </c>
      <c r="C190" s="18">
        <v>44769</v>
      </c>
      <c r="D190" s="18">
        <v>44771</v>
      </c>
      <c r="E190" s="57">
        <v>44774</v>
      </c>
      <c r="F190" s="20" t="str">
        <f t="shared" si="7"/>
        <v>913/2022</v>
      </c>
      <c r="G190" s="98">
        <v>44774</v>
      </c>
      <c r="H190" s="20" t="s">
        <v>356</v>
      </c>
      <c r="I190" s="114">
        <v>745218642345</v>
      </c>
      <c r="J190" s="118">
        <v>4200000</v>
      </c>
      <c r="K190" s="52">
        <v>0.08</v>
      </c>
      <c r="L190" s="38" t="s">
        <v>17</v>
      </c>
      <c r="M190" s="38" t="s">
        <v>30</v>
      </c>
      <c r="N190" s="6" t="s">
        <v>47</v>
      </c>
    </row>
    <row r="191" spans="1:14" ht="20.25" hidden="1" customHeight="1" x14ac:dyDescent="0.25">
      <c r="A191" s="46">
        <v>181</v>
      </c>
      <c r="B191" s="20">
        <v>914</v>
      </c>
      <c r="C191" s="18">
        <v>44775</v>
      </c>
      <c r="D191" s="18">
        <v>44769</v>
      </c>
      <c r="E191" s="57">
        <v>44775</v>
      </c>
      <c r="F191" s="20" t="str">
        <f t="shared" si="7"/>
        <v>914/2022</v>
      </c>
      <c r="G191" s="98">
        <v>44775</v>
      </c>
      <c r="H191" s="20" t="s">
        <v>375</v>
      </c>
      <c r="I191" s="114">
        <v>740400100533</v>
      </c>
      <c r="J191" s="118">
        <v>200000</v>
      </c>
      <c r="K191" s="52">
        <v>0.04</v>
      </c>
      <c r="L191" s="38" t="s">
        <v>17</v>
      </c>
      <c r="M191" s="38" t="s">
        <v>30</v>
      </c>
      <c r="N191" s="6" t="s">
        <v>47</v>
      </c>
    </row>
    <row r="192" spans="1:14" ht="20.25" hidden="1" customHeight="1" x14ac:dyDescent="0.25">
      <c r="A192" s="46">
        <v>182</v>
      </c>
      <c r="B192" s="20">
        <v>915</v>
      </c>
      <c r="C192" s="18">
        <v>44768</v>
      </c>
      <c r="D192" s="18">
        <v>44770</v>
      </c>
      <c r="E192" s="57">
        <v>44777</v>
      </c>
      <c r="F192" s="20" t="str">
        <f t="shared" si="7"/>
        <v>915/2022</v>
      </c>
      <c r="G192" s="98">
        <v>44777</v>
      </c>
      <c r="H192" s="20" t="s">
        <v>377</v>
      </c>
      <c r="I192" s="24">
        <v>7415103729</v>
      </c>
      <c r="J192" s="118">
        <v>2000000</v>
      </c>
      <c r="K192" s="52">
        <v>0.04</v>
      </c>
      <c r="L192" s="38" t="s">
        <v>17</v>
      </c>
      <c r="M192" s="38" t="s">
        <v>30</v>
      </c>
      <c r="N192" s="6" t="s">
        <v>47</v>
      </c>
    </row>
    <row r="193" spans="1:14" ht="20.25" hidden="1" customHeight="1" x14ac:dyDescent="0.25">
      <c r="A193" s="46">
        <v>183</v>
      </c>
      <c r="B193" s="20">
        <v>916</v>
      </c>
      <c r="C193" s="18">
        <v>44775</v>
      </c>
      <c r="D193" s="18">
        <v>44776</v>
      </c>
      <c r="E193" s="57">
        <v>44777</v>
      </c>
      <c r="F193" s="20" t="str">
        <f t="shared" si="7"/>
        <v>916/2022</v>
      </c>
      <c r="G193" s="98">
        <v>44777</v>
      </c>
      <c r="H193" s="20" t="s">
        <v>382</v>
      </c>
      <c r="I193" s="24">
        <v>7453259068</v>
      </c>
      <c r="J193" s="118">
        <v>5000000</v>
      </c>
      <c r="K193" s="52">
        <v>0.08</v>
      </c>
      <c r="L193" s="38" t="s">
        <v>17</v>
      </c>
      <c r="M193" s="38" t="s">
        <v>30</v>
      </c>
      <c r="N193" s="6" t="s">
        <v>47</v>
      </c>
    </row>
    <row r="194" spans="1:14" ht="20.25" hidden="1" customHeight="1" x14ac:dyDescent="0.25">
      <c r="A194" s="46">
        <v>184</v>
      </c>
      <c r="B194" s="20">
        <v>917</v>
      </c>
      <c r="C194" s="18">
        <v>44774</v>
      </c>
      <c r="D194" s="18">
        <v>44775</v>
      </c>
      <c r="E194" s="57">
        <v>44782</v>
      </c>
      <c r="F194" s="20" t="str">
        <f t="shared" si="7"/>
        <v>917/2022</v>
      </c>
      <c r="G194" s="98">
        <v>44782</v>
      </c>
      <c r="H194" s="20" t="s">
        <v>386</v>
      </c>
      <c r="I194" s="24">
        <v>7455017226</v>
      </c>
      <c r="J194" s="118">
        <v>5000000</v>
      </c>
      <c r="K194" s="52">
        <v>0.04</v>
      </c>
      <c r="L194" s="38" t="s">
        <v>17</v>
      </c>
      <c r="M194" s="38" t="s">
        <v>30</v>
      </c>
      <c r="N194" s="6" t="s">
        <v>47</v>
      </c>
    </row>
    <row r="195" spans="1:14" ht="20.25" hidden="1" customHeight="1" x14ac:dyDescent="0.25">
      <c r="A195" s="46">
        <v>185</v>
      </c>
      <c r="B195" s="20">
        <v>918</v>
      </c>
      <c r="C195" s="18">
        <v>44769</v>
      </c>
      <c r="D195" s="18">
        <v>44593</v>
      </c>
      <c r="E195" s="57">
        <v>44783</v>
      </c>
      <c r="F195" s="20" t="str">
        <f t="shared" si="7"/>
        <v>918/2022</v>
      </c>
      <c r="G195" s="98">
        <v>44783</v>
      </c>
      <c r="H195" s="20" t="s">
        <v>391</v>
      </c>
      <c r="I195" s="24">
        <v>7430026204</v>
      </c>
      <c r="J195" s="118">
        <v>5000000</v>
      </c>
      <c r="K195" s="81">
        <v>0.03</v>
      </c>
      <c r="L195" s="38" t="s">
        <v>17</v>
      </c>
      <c r="M195" s="38" t="s">
        <v>30</v>
      </c>
      <c r="N195" s="6" t="s">
        <v>47</v>
      </c>
    </row>
    <row r="196" spans="1:14" ht="20.25" hidden="1" customHeight="1" x14ac:dyDescent="0.25">
      <c r="A196" s="46">
        <v>186</v>
      </c>
      <c r="B196" s="20">
        <v>919</v>
      </c>
      <c r="C196" s="18">
        <v>44770</v>
      </c>
      <c r="D196" s="18">
        <v>44776</v>
      </c>
      <c r="E196" s="57">
        <v>44783</v>
      </c>
      <c r="F196" s="20" t="str">
        <f t="shared" si="7"/>
        <v>919/2022</v>
      </c>
      <c r="G196" s="98">
        <v>44783</v>
      </c>
      <c r="H196" s="20" t="s">
        <v>197</v>
      </c>
      <c r="I196" s="24">
        <v>7449068617</v>
      </c>
      <c r="J196" s="118">
        <v>2000000</v>
      </c>
      <c r="K196" s="52">
        <v>0.08</v>
      </c>
      <c r="L196" s="38" t="s">
        <v>17</v>
      </c>
      <c r="M196" s="38" t="s">
        <v>30</v>
      </c>
      <c r="N196" s="6" t="s">
        <v>47</v>
      </c>
    </row>
    <row r="197" spans="1:14" ht="20.25" hidden="1" customHeight="1" x14ac:dyDescent="0.25">
      <c r="A197" s="46">
        <v>187</v>
      </c>
      <c r="B197" s="20">
        <v>920</v>
      </c>
      <c r="C197" s="18">
        <v>44777</v>
      </c>
      <c r="D197" s="22">
        <v>44781</v>
      </c>
      <c r="E197" s="26">
        <v>44784</v>
      </c>
      <c r="F197" s="20" t="str">
        <f t="shared" si="7"/>
        <v>920/2022</v>
      </c>
      <c r="G197" s="98">
        <v>44784</v>
      </c>
      <c r="H197" s="20" t="s">
        <v>396</v>
      </c>
      <c r="I197" s="114">
        <v>745214661202</v>
      </c>
      <c r="J197" s="118">
        <v>220000</v>
      </c>
      <c r="K197" s="52">
        <v>0.08</v>
      </c>
      <c r="L197" s="38" t="s">
        <v>17</v>
      </c>
      <c r="M197" s="38" t="s">
        <v>30</v>
      </c>
      <c r="N197" s="6" t="s">
        <v>46</v>
      </c>
    </row>
    <row r="198" spans="1:14" ht="20.25" hidden="1" customHeight="1" x14ac:dyDescent="0.25">
      <c r="A198" s="46">
        <v>188</v>
      </c>
      <c r="B198" s="20">
        <v>921</v>
      </c>
      <c r="C198" s="21">
        <v>44774</v>
      </c>
      <c r="D198" s="21">
        <v>44776</v>
      </c>
      <c r="E198" s="56">
        <v>44784</v>
      </c>
      <c r="F198" s="20" t="str">
        <f t="shared" si="7"/>
        <v>921/2022</v>
      </c>
      <c r="G198" s="21">
        <v>44784</v>
      </c>
      <c r="H198" s="24" t="s">
        <v>306</v>
      </c>
      <c r="I198" s="114">
        <v>745600995552</v>
      </c>
      <c r="J198" s="118">
        <v>150000</v>
      </c>
      <c r="K198" s="52">
        <v>0.06</v>
      </c>
      <c r="L198" s="38" t="s">
        <v>17</v>
      </c>
      <c r="M198" s="38" t="s">
        <v>30</v>
      </c>
      <c r="N198" s="24" t="s">
        <v>47</v>
      </c>
    </row>
    <row r="199" spans="1:14" ht="20.25" hidden="1" customHeight="1" x14ac:dyDescent="0.25">
      <c r="A199" s="46">
        <v>189</v>
      </c>
      <c r="B199" s="20">
        <v>922</v>
      </c>
      <c r="C199" s="21">
        <v>44777</v>
      </c>
      <c r="D199" s="21">
        <v>44778</v>
      </c>
      <c r="E199" s="56">
        <v>44784</v>
      </c>
      <c r="F199" s="20" t="str">
        <f t="shared" si="7"/>
        <v>922/2022</v>
      </c>
      <c r="G199" s="21">
        <v>44784</v>
      </c>
      <c r="H199" s="24" t="s">
        <v>393</v>
      </c>
      <c r="I199" s="24">
        <v>7447134092</v>
      </c>
      <c r="J199" s="118">
        <v>500000</v>
      </c>
      <c r="K199" s="52">
        <v>7.0000000000000007E-2</v>
      </c>
      <c r="L199" s="38" t="s">
        <v>17</v>
      </c>
      <c r="M199" s="38" t="s">
        <v>38</v>
      </c>
      <c r="N199" s="24" t="s">
        <v>47</v>
      </c>
    </row>
    <row r="200" spans="1:14" ht="20.25" hidden="1" customHeight="1" x14ac:dyDescent="0.25">
      <c r="A200" s="46">
        <v>190</v>
      </c>
      <c r="B200" s="20">
        <v>923</v>
      </c>
      <c r="C200" s="21">
        <v>44782</v>
      </c>
      <c r="D200" s="21">
        <v>44783</v>
      </c>
      <c r="E200" s="56">
        <v>44785</v>
      </c>
      <c r="F200" s="20" t="str">
        <f t="shared" si="7"/>
        <v>923/2022</v>
      </c>
      <c r="G200" s="21">
        <v>44785</v>
      </c>
      <c r="H200" s="24" t="s">
        <v>397</v>
      </c>
      <c r="I200" s="24">
        <v>7404058471</v>
      </c>
      <c r="J200" s="118">
        <v>5000000</v>
      </c>
      <c r="K200" s="52">
        <v>0.04</v>
      </c>
      <c r="L200" s="38" t="s">
        <v>17</v>
      </c>
      <c r="M200" s="38" t="s">
        <v>30</v>
      </c>
      <c r="N200" s="24" t="s">
        <v>47</v>
      </c>
    </row>
    <row r="201" spans="1:14" ht="20.25" hidden="1" customHeight="1" x14ac:dyDescent="0.25">
      <c r="A201" s="46">
        <v>191</v>
      </c>
      <c r="B201" s="20">
        <v>924</v>
      </c>
      <c r="C201" s="21">
        <v>44750</v>
      </c>
      <c r="D201" s="21">
        <v>44755</v>
      </c>
      <c r="E201" s="56">
        <v>44785</v>
      </c>
      <c r="F201" s="20" t="str">
        <f t="shared" si="7"/>
        <v>924/2022</v>
      </c>
      <c r="G201" s="21">
        <v>44785</v>
      </c>
      <c r="H201" s="24" t="s">
        <v>149</v>
      </c>
      <c r="I201" s="24">
        <v>7404035227</v>
      </c>
      <c r="J201" s="118">
        <v>2800000</v>
      </c>
      <c r="K201" s="52">
        <v>0.04</v>
      </c>
      <c r="L201" s="38" t="s">
        <v>17</v>
      </c>
      <c r="M201" s="38" t="s">
        <v>30</v>
      </c>
      <c r="N201" s="24" t="s">
        <v>47</v>
      </c>
    </row>
    <row r="202" spans="1:14" ht="20.25" hidden="1" customHeight="1" x14ac:dyDescent="0.25">
      <c r="A202" s="46">
        <v>192</v>
      </c>
      <c r="B202" s="20">
        <v>925</v>
      </c>
      <c r="C202" s="21">
        <v>44776</v>
      </c>
      <c r="D202" s="21">
        <v>44781</v>
      </c>
      <c r="E202" s="56">
        <v>44788</v>
      </c>
      <c r="F202" s="24" t="str">
        <f t="shared" si="7"/>
        <v>925/2022</v>
      </c>
      <c r="G202" s="21">
        <v>44788</v>
      </c>
      <c r="H202" s="24" t="s">
        <v>398</v>
      </c>
      <c r="I202" s="114">
        <v>741304356460</v>
      </c>
      <c r="J202" s="118">
        <v>5000000</v>
      </c>
      <c r="K202" s="52">
        <v>0.04</v>
      </c>
      <c r="L202" s="38" t="s">
        <v>17</v>
      </c>
      <c r="M202" s="38" t="s">
        <v>30</v>
      </c>
      <c r="N202" s="24" t="s">
        <v>47</v>
      </c>
    </row>
    <row r="203" spans="1:14" ht="20.25" hidden="1" customHeight="1" x14ac:dyDescent="0.25">
      <c r="A203" s="46">
        <v>193</v>
      </c>
      <c r="B203" s="20">
        <v>926</v>
      </c>
      <c r="C203" s="21">
        <v>44783</v>
      </c>
      <c r="D203" s="21">
        <v>44785</v>
      </c>
      <c r="E203" s="56">
        <v>44788</v>
      </c>
      <c r="F203" s="24" t="str">
        <f t="shared" si="7"/>
        <v>926/2022</v>
      </c>
      <c r="G203" s="21">
        <v>44788</v>
      </c>
      <c r="H203" s="15" t="s">
        <v>268</v>
      </c>
      <c r="I203" s="24">
        <v>7402006245</v>
      </c>
      <c r="J203" s="118">
        <v>4000000</v>
      </c>
      <c r="K203" s="52">
        <v>0.04</v>
      </c>
      <c r="L203" s="38" t="s">
        <v>17</v>
      </c>
      <c r="M203" s="38" t="s">
        <v>30</v>
      </c>
      <c r="N203" s="24" t="s">
        <v>47</v>
      </c>
    </row>
    <row r="204" spans="1:14" ht="20.25" hidden="1" customHeight="1" x14ac:dyDescent="0.25">
      <c r="A204" s="46">
        <v>194</v>
      </c>
      <c r="B204" s="20">
        <v>927</v>
      </c>
      <c r="C204" s="21">
        <v>44785</v>
      </c>
      <c r="D204" s="21">
        <v>44785</v>
      </c>
      <c r="E204" s="56">
        <v>44788</v>
      </c>
      <c r="F204" s="24" t="str">
        <f t="shared" si="7"/>
        <v>927/2022</v>
      </c>
      <c r="G204" s="21">
        <v>44788</v>
      </c>
      <c r="H204" s="24" t="s">
        <v>229</v>
      </c>
      <c r="I204" s="114">
        <v>7452063707</v>
      </c>
      <c r="J204" s="118">
        <v>2200000</v>
      </c>
      <c r="K204" s="52">
        <v>7.0000000000000007E-2</v>
      </c>
      <c r="L204" s="38" t="s">
        <v>17</v>
      </c>
      <c r="M204" s="38" t="s">
        <v>38</v>
      </c>
      <c r="N204" s="24" t="s">
        <v>47</v>
      </c>
    </row>
    <row r="205" spans="1:14" ht="20.25" hidden="1" customHeight="1" x14ac:dyDescent="0.25">
      <c r="A205" s="46">
        <v>195</v>
      </c>
      <c r="B205" s="20">
        <v>928</v>
      </c>
      <c r="C205" s="21">
        <v>44781</v>
      </c>
      <c r="D205" s="21">
        <v>44784</v>
      </c>
      <c r="E205" s="56">
        <v>44790</v>
      </c>
      <c r="F205" s="24" t="str">
        <f t="shared" si="7"/>
        <v>928/2022</v>
      </c>
      <c r="G205" s="21">
        <v>44790</v>
      </c>
      <c r="H205" s="24" t="s">
        <v>286</v>
      </c>
      <c r="I205" s="114">
        <v>7456049397</v>
      </c>
      <c r="J205" s="118">
        <v>2000000</v>
      </c>
      <c r="K205" s="52">
        <v>0.04</v>
      </c>
      <c r="L205" s="38" t="s">
        <v>17</v>
      </c>
      <c r="M205" s="38" t="s">
        <v>30</v>
      </c>
      <c r="N205" s="24" t="s">
        <v>57</v>
      </c>
    </row>
    <row r="206" spans="1:14" ht="20.25" hidden="1" customHeight="1" x14ac:dyDescent="0.25">
      <c r="A206" s="46">
        <v>196</v>
      </c>
      <c r="B206" s="20">
        <v>929</v>
      </c>
      <c r="C206" s="21">
        <v>44785</v>
      </c>
      <c r="D206" s="21">
        <v>44789</v>
      </c>
      <c r="E206" s="56">
        <v>44795</v>
      </c>
      <c r="F206" s="24" t="str">
        <f t="shared" si="7"/>
        <v>929/2022</v>
      </c>
      <c r="G206" s="21">
        <v>44795</v>
      </c>
      <c r="H206" s="24" t="s">
        <v>404</v>
      </c>
      <c r="I206" s="114">
        <v>741114953042</v>
      </c>
      <c r="J206" s="118">
        <v>580000</v>
      </c>
      <c r="K206" s="52">
        <v>0.08</v>
      </c>
      <c r="L206" s="38" t="s">
        <v>17</v>
      </c>
      <c r="M206" s="38" t="s">
        <v>30</v>
      </c>
      <c r="N206" s="24" t="s">
        <v>47</v>
      </c>
    </row>
    <row r="207" spans="1:14" ht="20.25" hidden="1" customHeight="1" x14ac:dyDescent="0.25">
      <c r="A207" s="159"/>
      <c r="B207" s="151"/>
      <c r="C207" s="152">
        <v>44788</v>
      </c>
      <c r="D207" s="152">
        <v>44790</v>
      </c>
      <c r="E207" s="153"/>
      <c r="F207" s="154"/>
      <c r="G207" s="154"/>
      <c r="H207" s="154" t="s">
        <v>381</v>
      </c>
      <c r="I207" s="155" t="s">
        <v>503</v>
      </c>
      <c r="J207" s="156"/>
      <c r="K207" s="157"/>
      <c r="L207" s="150"/>
      <c r="M207" s="158"/>
      <c r="N207" s="154" t="s">
        <v>46</v>
      </c>
    </row>
    <row r="208" spans="1:14" ht="20.25" hidden="1" customHeight="1" x14ac:dyDescent="0.25">
      <c r="A208" s="46">
        <v>197</v>
      </c>
      <c r="B208" s="20">
        <v>930</v>
      </c>
      <c r="C208" s="21">
        <v>44790</v>
      </c>
      <c r="D208" s="21">
        <v>44792</v>
      </c>
      <c r="E208" s="56">
        <v>44795</v>
      </c>
      <c r="F208" s="24" t="str">
        <f t="shared" si="7"/>
        <v>930/2022</v>
      </c>
      <c r="G208" s="21">
        <v>44795</v>
      </c>
      <c r="H208" s="24" t="s">
        <v>239</v>
      </c>
      <c r="I208" s="114">
        <v>7451366924</v>
      </c>
      <c r="J208" s="118">
        <v>4300000</v>
      </c>
      <c r="K208" s="52">
        <v>0.08</v>
      </c>
      <c r="L208" s="38" t="s">
        <v>17</v>
      </c>
      <c r="M208" s="38" t="s">
        <v>30</v>
      </c>
      <c r="N208" s="24" t="s">
        <v>47</v>
      </c>
    </row>
    <row r="209" spans="1:14" ht="20.25" hidden="1" customHeight="1" x14ac:dyDescent="0.25">
      <c r="A209" s="46">
        <v>198</v>
      </c>
      <c r="B209" s="20">
        <v>931</v>
      </c>
      <c r="C209" s="18">
        <v>44764</v>
      </c>
      <c r="D209" s="18">
        <v>44769</v>
      </c>
      <c r="E209" s="56">
        <v>44796</v>
      </c>
      <c r="F209" s="24" t="str">
        <f t="shared" si="7"/>
        <v>931/2022</v>
      </c>
      <c r="G209" s="21">
        <v>44797</v>
      </c>
      <c r="H209" s="24" t="s">
        <v>335</v>
      </c>
      <c r="I209" s="114">
        <v>741500940175</v>
      </c>
      <c r="J209" s="118">
        <v>500000</v>
      </c>
      <c r="K209" s="52">
        <v>0.06</v>
      </c>
      <c r="L209" s="38" t="s">
        <v>17</v>
      </c>
      <c r="M209" s="38" t="s">
        <v>30</v>
      </c>
      <c r="N209" s="24" t="s">
        <v>46</v>
      </c>
    </row>
    <row r="210" spans="1:14" ht="19.5" hidden="1" customHeight="1" x14ac:dyDescent="0.25">
      <c r="A210" s="46">
        <v>199</v>
      </c>
      <c r="B210" s="20">
        <v>932</v>
      </c>
      <c r="C210" s="18">
        <v>44791</v>
      </c>
      <c r="D210" s="21">
        <v>44795</v>
      </c>
      <c r="E210" s="56">
        <v>44796</v>
      </c>
      <c r="F210" s="24" t="str">
        <f t="shared" si="7"/>
        <v>932/2022</v>
      </c>
      <c r="G210" s="21">
        <v>44796</v>
      </c>
      <c r="H210" s="24" t="s">
        <v>378</v>
      </c>
      <c r="I210" s="114">
        <v>741517506248</v>
      </c>
      <c r="J210" s="118">
        <v>2900000</v>
      </c>
      <c r="K210" s="52">
        <v>0.04</v>
      </c>
      <c r="L210" s="38" t="s">
        <v>17</v>
      </c>
      <c r="M210" s="38" t="s">
        <v>30</v>
      </c>
      <c r="N210" s="24" t="s">
        <v>47</v>
      </c>
    </row>
    <row r="211" spans="1:14" ht="21.75" hidden="1" customHeight="1" x14ac:dyDescent="0.25">
      <c r="A211" s="46">
        <v>200</v>
      </c>
      <c r="B211" s="20">
        <v>933</v>
      </c>
      <c r="C211" s="21">
        <v>44792</v>
      </c>
      <c r="D211" s="21">
        <v>44797</v>
      </c>
      <c r="E211" s="56">
        <v>44803</v>
      </c>
      <c r="F211" s="24" t="str">
        <f t="shared" si="7"/>
        <v>933/2022</v>
      </c>
      <c r="G211" s="21">
        <v>44803</v>
      </c>
      <c r="H211" s="15" t="s">
        <v>348</v>
      </c>
      <c r="I211" s="114">
        <v>7405001333</v>
      </c>
      <c r="J211" s="118">
        <v>5000000</v>
      </c>
      <c r="K211" s="52">
        <v>0.03</v>
      </c>
      <c r="L211" s="38" t="s">
        <v>17</v>
      </c>
      <c r="M211" s="38" t="s">
        <v>30</v>
      </c>
      <c r="N211" s="24" t="s">
        <v>47</v>
      </c>
    </row>
    <row r="212" spans="1:14" ht="20.25" hidden="1" customHeight="1" x14ac:dyDescent="0.25">
      <c r="A212" s="46">
        <v>201</v>
      </c>
      <c r="B212" s="20">
        <v>934</v>
      </c>
      <c r="C212" s="21">
        <v>44798</v>
      </c>
      <c r="D212" s="21">
        <v>44803</v>
      </c>
      <c r="E212" s="56">
        <v>44804</v>
      </c>
      <c r="F212" s="24" t="str">
        <f t="shared" si="7"/>
        <v>934/2022</v>
      </c>
      <c r="G212" s="21">
        <v>44804</v>
      </c>
      <c r="H212" s="15" t="s">
        <v>415</v>
      </c>
      <c r="I212" s="114">
        <v>744911989158</v>
      </c>
      <c r="J212" s="118">
        <v>2000000</v>
      </c>
      <c r="K212" s="52">
        <v>0.08</v>
      </c>
      <c r="L212" s="38" t="s">
        <v>17</v>
      </c>
      <c r="M212" s="38" t="s">
        <v>30</v>
      </c>
      <c r="N212" s="24" t="s">
        <v>47</v>
      </c>
    </row>
    <row r="213" spans="1:14" ht="39.75" hidden="1" customHeight="1" x14ac:dyDescent="0.25">
      <c r="A213" s="46">
        <v>202</v>
      </c>
      <c r="B213" s="20">
        <v>935</v>
      </c>
      <c r="C213" s="21">
        <v>44797</v>
      </c>
      <c r="D213" s="21">
        <v>44802</v>
      </c>
      <c r="E213" s="56">
        <v>44804</v>
      </c>
      <c r="F213" s="24" t="str">
        <f t="shared" si="7"/>
        <v>935/2022</v>
      </c>
      <c r="G213" s="21">
        <v>44804</v>
      </c>
      <c r="H213" s="15" t="s">
        <v>349</v>
      </c>
      <c r="I213" s="114">
        <v>7447230857</v>
      </c>
      <c r="J213" s="118">
        <v>4000000</v>
      </c>
      <c r="K213" s="52">
        <v>0.03</v>
      </c>
      <c r="L213" s="38" t="s">
        <v>17</v>
      </c>
      <c r="M213" s="38" t="s">
        <v>30</v>
      </c>
      <c r="N213" s="24" t="s">
        <v>47</v>
      </c>
    </row>
    <row r="214" spans="1:14" ht="21" hidden="1" customHeight="1" x14ac:dyDescent="0.25">
      <c r="A214" s="46">
        <v>203</v>
      </c>
      <c r="B214" s="20">
        <f>B213+1</f>
        <v>936</v>
      </c>
      <c r="C214" s="21">
        <v>44803</v>
      </c>
      <c r="D214" s="21">
        <v>44805</v>
      </c>
      <c r="E214" s="56">
        <v>44806</v>
      </c>
      <c r="F214" s="24" t="str">
        <f t="shared" si="7"/>
        <v>936/2022</v>
      </c>
      <c r="G214" s="21">
        <v>44806</v>
      </c>
      <c r="H214" s="15" t="s">
        <v>418</v>
      </c>
      <c r="I214" s="24">
        <v>7459006440</v>
      </c>
      <c r="J214" s="118">
        <v>3000000</v>
      </c>
      <c r="K214" s="108">
        <v>0.04</v>
      </c>
      <c r="L214" s="38" t="s">
        <v>17</v>
      </c>
      <c r="M214" s="38" t="s">
        <v>30</v>
      </c>
      <c r="N214" s="24" t="s">
        <v>47</v>
      </c>
    </row>
    <row r="215" spans="1:14" ht="17.25" hidden="1" customHeight="1" x14ac:dyDescent="0.25">
      <c r="A215" s="46">
        <v>204</v>
      </c>
      <c r="B215" s="20">
        <f t="shared" ref="B215:B228" si="8">B214+1</f>
        <v>937</v>
      </c>
      <c r="C215" s="21">
        <v>44797</v>
      </c>
      <c r="D215" s="21">
        <v>44799</v>
      </c>
      <c r="E215" s="56">
        <v>44810</v>
      </c>
      <c r="F215" s="24" t="str">
        <f t="shared" si="7"/>
        <v>937/2022</v>
      </c>
      <c r="G215" s="21">
        <v>44810</v>
      </c>
      <c r="H215" s="15" t="s">
        <v>425</v>
      </c>
      <c r="I215" s="24">
        <v>7448134000</v>
      </c>
      <c r="J215" s="118">
        <v>2000000</v>
      </c>
      <c r="K215" s="52">
        <v>0.08</v>
      </c>
      <c r="L215" s="38" t="s">
        <v>17</v>
      </c>
      <c r="M215" s="38" t="s">
        <v>30</v>
      </c>
      <c r="N215" s="24" t="s">
        <v>47</v>
      </c>
    </row>
    <row r="216" spans="1:14" ht="24" hidden="1" customHeight="1" x14ac:dyDescent="0.25">
      <c r="A216" s="46">
        <v>205</v>
      </c>
      <c r="B216" s="20">
        <f t="shared" si="8"/>
        <v>938</v>
      </c>
      <c r="C216" s="21">
        <v>44803</v>
      </c>
      <c r="D216" s="21">
        <v>44806</v>
      </c>
      <c r="E216" s="56">
        <v>44810</v>
      </c>
      <c r="F216" s="24" t="str">
        <f t="shared" si="7"/>
        <v>938/2022</v>
      </c>
      <c r="G216" s="21">
        <v>44810</v>
      </c>
      <c r="H216" s="15" t="s">
        <v>383</v>
      </c>
      <c r="I216" s="24">
        <v>7453343143</v>
      </c>
      <c r="J216" s="118">
        <v>900000</v>
      </c>
      <c r="K216" s="52">
        <v>0.08</v>
      </c>
      <c r="L216" s="38" t="s">
        <v>17</v>
      </c>
      <c r="M216" s="38" t="s">
        <v>30</v>
      </c>
      <c r="N216" s="24" t="s">
        <v>57</v>
      </c>
    </row>
    <row r="217" spans="1:14" ht="21" hidden="1" customHeight="1" x14ac:dyDescent="0.25">
      <c r="A217" s="46">
        <v>206</v>
      </c>
      <c r="B217" s="20">
        <f t="shared" si="8"/>
        <v>939</v>
      </c>
      <c r="C217" s="21">
        <v>44804</v>
      </c>
      <c r="D217" s="21">
        <v>44805</v>
      </c>
      <c r="E217" s="56">
        <v>44810</v>
      </c>
      <c r="F217" s="24" t="str">
        <f t="shared" si="7"/>
        <v>939/2022</v>
      </c>
      <c r="G217" s="21">
        <v>44810</v>
      </c>
      <c r="H217" s="15" t="s">
        <v>428</v>
      </c>
      <c r="I217" s="24">
        <v>7415009571</v>
      </c>
      <c r="J217" s="118">
        <v>5000000</v>
      </c>
      <c r="K217" s="52">
        <v>0.03</v>
      </c>
      <c r="L217" s="38" t="s">
        <v>17</v>
      </c>
      <c r="M217" s="38" t="s">
        <v>30</v>
      </c>
      <c r="N217" s="24" t="s">
        <v>47</v>
      </c>
    </row>
    <row r="218" spans="1:14" ht="24.75" hidden="1" customHeight="1" x14ac:dyDescent="0.25">
      <c r="A218" s="46">
        <v>207</v>
      </c>
      <c r="B218" s="20">
        <f t="shared" si="8"/>
        <v>940</v>
      </c>
      <c r="C218" s="21">
        <v>44799</v>
      </c>
      <c r="D218" s="21">
        <v>44805</v>
      </c>
      <c r="E218" s="56">
        <v>44811</v>
      </c>
      <c r="F218" s="24" t="str">
        <f t="shared" si="7"/>
        <v>940/2022</v>
      </c>
      <c r="G218" s="21">
        <v>44811</v>
      </c>
      <c r="H218" s="15" t="s">
        <v>389</v>
      </c>
      <c r="I218" s="24">
        <v>7415020078</v>
      </c>
      <c r="J218" s="118">
        <v>4890000</v>
      </c>
      <c r="K218" s="52">
        <v>0.04</v>
      </c>
      <c r="L218" s="38" t="s">
        <v>17</v>
      </c>
      <c r="M218" s="38" t="s">
        <v>30</v>
      </c>
      <c r="N218" s="24" t="s">
        <v>47</v>
      </c>
    </row>
    <row r="219" spans="1:14" ht="21.75" hidden="1" customHeight="1" x14ac:dyDescent="0.25">
      <c r="A219" s="46">
        <v>208</v>
      </c>
      <c r="B219" s="20">
        <f t="shared" si="8"/>
        <v>941</v>
      </c>
      <c r="C219" s="21">
        <v>44805</v>
      </c>
      <c r="D219" s="21">
        <v>44810</v>
      </c>
      <c r="E219" s="56">
        <v>44811</v>
      </c>
      <c r="F219" s="24" t="str">
        <f t="shared" si="7"/>
        <v>941/2022</v>
      </c>
      <c r="G219" s="21">
        <v>44811</v>
      </c>
      <c r="H219" s="15" t="s">
        <v>429</v>
      </c>
      <c r="I219" s="109">
        <v>7415025990</v>
      </c>
      <c r="J219" s="125">
        <v>1000000</v>
      </c>
      <c r="K219" s="52">
        <v>0.04</v>
      </c>
      <c r="L219" s="38" t="s">
        <v>17</v>
      </c>
      <c r="M219" s="38" t="s">
        <v>30</v>
      </c>
      <c r="N219" s="24" t="s">
        <v>47</v>
      </c>
    </row>
    <row r="220" spans="1:14" ht="19.5" hidden="1" customHeight="1" x14ac:dyDescent="0.25">
      <c r="A220" s="46">
        <v>209</v>
      </c>
      <c r="B220" s="20">
        <f t="shared" si="8"/>
        <v>942</v>
      </c>
      <c r="C220" s="21">
        <v>44806</v>
      </c>
      <c r="D220" s="21">
        <v>44810</v>
      </c>
      <c r="E220" s="56">
        <v>44811</v>
      </c>
      <c r="F220" s="24" t="str">
        <f t="shared" si="7"/>
        <v>942/2022</v>
      </c>
      <c r="G220" s="21">
        <v>44811</v>
      </c>
      <c r="H220" s="15" t="s">
        <v>384</v>
      </c>
      <c r="I220" s="109">
        <v>7456013993</v>
      </c>
      <c r="J220" s="118">
        <v>5000000</v>
      </c>
      <c r="K220" s="52">
        <v>0.04</v>
      </c>
      <c r="L220" s="38" t="s">
        <v>17</v>
      </c>
      <c r="M220" s="38" t="s">
        <v>30</v>
      </c>
      <c r="N220" s="24" t="s">
        <v>47</v>
      </c>
    </row>
    <row r="221" spans="1:14" ht="28.5" hidden="1" customHeight="1" x14ac:dyDescent="0.25">
      <c r="A221" s="46">
        <v>210</v>
      </c>
      <c r="B221" s="20">
        <f t="shared" si="8"/>
        <v>943</v>
      </c>
      <c r="C221" s="21">
        <v>44805</v>
      </c>
      <c r="D221" s="21">
        <v>44806</v>
      </c>
      <c r="E221" s="56">
        <v>44813</v>
      </c>
      <c r="F221" s="24" t="str">
        <f t="shared" si="7"/>
        <v>943/2022</v>
      </c>
      <c r="G221" s="21">
        <v>44813</v>
      </c>
      <c r="H221" s="24" t="s">
        <v>413</v>
      </c>
      <c r="I221" s="115" t="s">
        <v>435</v>
      </c>
      <c r="J221" s="118">
        <v>650000</v>
      </c>
      <c r="K221" s="52">
        <v>0.04</v>
      </c>
      <c r="L221" s="38" t="s">
        <v>17</v>
      </c>
      <c r="M221" s="38" t="s">
        <v>30</v>
      </c>
      <c r="N221" s="24" t="s">
        <v>47</v>
      </c>
    </row>
    <row r="222" spans="1:14" ht="21.75" hidden="1" customHeight="1" x14ac:dyDescent="0.25">
      <c r="A222" s="46">
        <v>211</v>
      </c>
      <c r="B222" s="20">
        <f t="shared" si="8"/>
        <v>944</v>
      </c>
      <c r="C222" s="21">
        <v>44811</v>
      </c>
      <c r="D222" s="21">
        <v>44812</v>
      </c>
      <c r="E222" s="56">
        <v>44813</v>
      </c>
      <c r="F222" s="24" t="str">
        <f t="shared" si="7"/>
        <v>944/2022</v>
      </c>
      <c r="G222" s="21">
        <v>44813</v>
      </c>
      <c r="H222" s="24" t="s">
        <v>433</v>
      </c>
      <c r="I222" s="24">
        <v>6685093332</v>
      </c>
      <c r="J222" s="118">
        <v>5000000</v>
      </c>
      <c r="K222" s="52">
        <v>0.04</v>
      </c>
      <c r="L222" s="38" t="s">
        <v>17</v>
      </c>
      <c r="M222" s="38" t="s">
        <v>30</v>
      </c>
      <c r="N222" s="24" t="s">
        <v>47</v>
      </c>
    </row>
    <row r="223" spans="1:14" ht="26.25" hidden="1" customHeight="1" x14ac:dyDescent="0.25">
      <c r="A223" s="46">
        <v>212</v>
      </c>
      <c r="B223" s="20">
        <f t="shared" si="8"/>
        <v>945</v>
      </c>
      <c r="C223" s="21">
        <v>44811</v>
      </c>
      <c r="D223" s="21">
        <v>44812</v>
      </c>
      <c r="E223" s="56">
        <v>44817</v>
      </c>
      <c r="F223" s="24" t="str">
        <f t="shared" si="7"/>
        <v>945/2022</v>
      </c>
      <c r="G223" s="21">
        <v>44817</v>
      </c>
      <c r="H223" s="24" t="s">
        <v>436</v>
      </c>
      <c r="I223" s="114">
        <v>740104921385</v>
      </c>
      <c r="J223" s="118">
        <v>3700000</v>
      </c>
      <c r="K223" s="52">
        <v>7.0000000000000007E-2</v>
      </c>
      <c r="L223" s="38" t="s">
        <v>17</v>
      </c>
      <c r="M223" s="38" t="s">
        <v>38</v>
      </c>
      <c r="N223" s="24" t="s">
        <v>47</v>
      </c>
    </row>
    <row r="224" spans="1:14" ht="21" customHeight="1" x14ac:dyDescent="0.25">
      <c r="A224" s="46">
        <v>213</v>
      </c>
      <c r="B224" s="20">
        <f t="shared" si="8"/>
        <v>946</v>
      </c>
      <c r="C224" s="21">
        <v>44809</v>
      </c>
      <c r="D224" s="21">
        <v>44811</v>
      </c>
      <c r="E224" s="56">
        <v>44817</v>
      </c>
      <c r="F224" s="24" t="str">
        <f t="shared" si="7"/>
        <v>946/2022</v>
      </c>
      <c r="G224" s="21">
        <v>44817</v>
      </c>
      <c r="H224" s="24" t="s">
        <v>385</v>
      </c>
      <c r="I224" s="24">
        <v>7415079152</v>
      </c>
      <c r="J224" s="118">
        <v>8000000</v>
      </c>
      <c r="K224" s="52">
        <v>6.5000000000000002E-2</v>
      </c>
      <c r="L224" s="38" t="s">
        <v>23</v>
      </c>
      <c r="M224" s="38" t="s">
        <v>30</v>
      </c>
      <c r="N224" s="24" t="s">
        <v>47</v>
      </c>
    </row>
    <row r="225" spans="1:14" ht="21.75" hidden="1" customHeight="1" x14ac:dyDescent="0.25">
      <c r="A225" s="46">
        <v>214</v>
      </c>
      <c r="B225" s="20">
        <f t="shared" si="8"/>
        <v>947</v>
      </c>
      <c r="C225" s="21">
        <v>44811</v>
      </c>
      <c r="D225" s="21">
        <v>44817</v>
      </c>
      <c r="E225" s="56">
        <v>44820</v>
      </c>
      <c r="F225" s="24" t="str">
        <f t="shared" si="7"/>
        <v>947/2022</v>
      </c>
      <c r="G225" s="21">
        <v>44820</v>
      </c>
      <c r="H225" s="24" t="s">
        <v>373</v>
      </c>
      <c r="I225" s="24">
        <v>7415049550</v>
      </c>
      <c r="J225" s="118">
        <v>3000000</v>
      </c>
      <c r="K225" s="52">
        <v>0.04</v>
      </c>
      <c r="L225" s="38" t="s">
        <v>17</v>
      </c>
      <c r="M225" s="38" t="s">
        <v>30</v>
      </c>
      <c r="N225" s="24" t="s">
        <v>47</v>
      </c>
    </row>
    <row r="226" spans="1:14" ht="26.25" customHeight="1" x14ac:dyDescent="0.25">
      <c r="A226" s="46">
        <v>215</v>
      </c>
      <c r="B226" s="20">
        <f t="shared" si="8"/>
        <v>948</v>
      </c>
      <c r="C226" s="21">
        <v>44809</v>
      </c>
      <c r="D226" s="21">
        <v>44813</v>
      </c>
      <c r="E226" s="56">
        <v>44823</v>
      </c>
      <c r="F226" s="24" t="str">
        <f t="shared" si="7"/>
        <v>948/2022</v>
      </c>
      <c r="G226" s="21">
        <v>44823</v>
      </c>
      <c r="H226" s="24" t="s">
        <v>444</v>
      </c>
      <c r="I226" s="24">
        <v>7448149630</v>
      </c>
      <c r="J226" s="118">
        <v>10000000</v>
      </c>
      <c r="K226" s="52">
        <v>6.5000000000000002E-2</v>
      </c>
      <c r="L226" s="38" t="s">
        <v>23</v>
      </c>
      <c r="M226" s="38" t="s">
        <v>30</v>
      </c>
      <c r="N226" s="24" t="s">
        <v>47</v>
      </c>
    </row>
    <row r="227" spans="1:14" ht="27.75" customHeight="1" x14ac:dyDescent="0.25">
      <c r="A227" s="46">
        <v>216</v>
      </c>
      <c r="B227" s="20">
        <f t="shared" si="8"/>
        <v>949</v>
      </c>
      <c r="C227" s="21">
        <v>44799</v>
      </c>
      <c r="D227" s="21">
        <v>44805</v>
      </c>
      <c r="E227" s="56">
        <v>44823</v>
      </c>
      <c r="F227" s="24" t="str">
        <f t="shared" si="7"/>
        <v>949/2022</v>
      </c>
      <c r="G227" s="21">
        <v>44830</v>
      </c>
      <c r="H227" s="24" t="s">
        <v>442</v>
      </c>
      <c r="I227" s="24">
        <v>7413024944</v>
      </c>
      <c r="J227" s="118">
        <v>10000000</v>
      </c>
      <c r="K227" s="68">
        <v>6.5000000000000002E-2</v>
      </c>
      <c r="L227" s="38" t="s">
        <v>23</v>
      </c>
      <c r="M227" s="38" t="s">
        <v>30</v>
      </c>
      <c r="N227" s="24" t="s">
        <v>47</v>
      </c>
    </row>
    <row r="228" spans="1:14" ht="21.75" hidden="1" customHeight="1" x14ac:dyDescent="0.25">
      <c r="A228" s="46">
        <v>217</v>
      </c>
      <c r="B228" s="20">
        <f t="shared" si="8"/>
        <v>950</v>
      </c>
      <c r="C228" s="21">
        <v>44799</v>
      </c>
      <c r="D228" s="21">
        <v>44805</v>
      </c>
      <c r="E228" s="56">
        <v>44823</v>
      </c>
      <c r="F228" s="24" t="str">
        <f t="shared" si="7"/>
        <v>950/2022</v>
      </c>
      <c r="G228" s="21">
        <v>44830</v>
      </c>
      <c r="H228" s="24" t="s">
        <v>442</v>
      </c>
      <c r="I228" s="24">
        <v>7413024944</v>
      </c>
      <c r="J228" s="118">
        <v>5000000</v>
      </c>
      <c r="K228" s="51">
        <v>3.7499999999999999E-2</v>
      </c>
      <c r="L228" s="38" t="s">
        <v>17</v>
      </c>
      <c r="M228" s="38" t="s">
        <v>30</v>
      </c>
      <c r="N228" s="24" t="s">
        <v>47</v>
      </c>
    </row>
    <row r="229" spans="1:14" ht="25.5" hidden="1" customHeight="1" x14ac:dyDescent="0.25">
      <c r="A229" s="46">
        <v>218</v>
      </c>
      <c r="B229" s="8">
        <v>951</v>
      </c>
      <c r="C229" s="21">
        <v>44818</v>
      </c>
      <c r="D229" s="21">
        <v>44819</v>
      </c>
      <c r="E229" s="56">
        <v>44823</v>
      </c>
      <c r="F229" s="24" t="str">
        <f t="shared" si="7"/>
        <v>951/2022</v>
      </c>
      <c r="G229" s="21">
        <v>44823</v>
      </c>
      <c r="H229" s="15" t="s">
        <v>64</v>
      </c>
      <c r="I229" s="114">
        <v>740201339630</v>
      </c>
      <c r="J229" s="118">
        <v>4500000</v>
      </c>
      <c r="K229" s="108">
        <v>3.7499999999999999E-2</v>
      </c>
      <c r="L229" s="38" t="s">
        <v>17</v>
      </c>
      <c r="M229" s="38" t="s">
        <v>30</v>
      </c>
      <c r="N229" s="24" t="s">
        <v>47</v>
      </c>
    </row>
    <row r="230" spans="1:14" ht="24" hidden="1" customHeight="1" x14ac:dyDescent="0.25">
      <c r="A230" s="46">
        <v>219</v>
      </c>
      <c r="B230" s="8">
        <v>952</v>
      </c>
      <c r="C230" s="21">
        <v>44817</v>
      </c>
      <c r="D230" s="21">
        <v>44818</v>
      </c>
      <c r="E230" s="56">
        <v>44824</v>
      </c>
      <c r="F230" s="24" t="str">
        <f t="shared" si="7"/>
        <v>952/2022</v>
      </c>
      <c r="G230" s="21">
        <v>44824</v>
      </c>
      <c r="H230" s="15" t="s">
        <v>445</v>
      </c>
      <c r="I230" s="114">
        <v>7455038770</v>
      </c>
      <c r="J230" s="118">
        <v>864000</v>
      </c>
      <c r="K230" s="108">
        <v>3.7499999999999999E-2</v>
      </c>
      <c r="L230" s="38" t="s">
        <v>17</v>
      </c>
      <c r="M230" s="38" t="s">
        <v>30</v>
      </c>
      <c r="N230" s="24" t="s">
        <v>47</v>
      </c>
    </row>
    <row r="231" spans="1:14" ht="24" hidden="1" customHeight="1" x14ac:dyDescent="0.25">
      <c r="A231" s="46">
        <v>220</v>
      </c>
      <c r="B231" s="20">
        <v>953</v>
      </c>
      <c r="C231" s="21">
        <v>44816</v>
      </c>
      <c r="D231" s="21">
        <v>44818</v>
      </c>
      <c r="E231" s="56">
        <v>44825</v>
      </c>
      <c r="F231" s="24" t="str">
        <f t="shared" si="7"/>
        <v>953/2022</v>
      </c>
      <c r="G231" s="21">
        <v>44825</v>
      </c>
      <c r="H231" s="15" t="s">
        <v>452</v>
      </c>
      <c r="I231" s="24">
        <v>7451299361</v>
      </c>
      <c r="J231" s="118">
        <v>5000000</v>
      </c>
      <c r="K231" s="108">
        <v>0.03</v>
      </c>
      <c r="L231" s="38" t="s">
        <v>17</v>
      </c>
      <c r="M231" s="38" t="s">
        <v>30</v>
      </c>
      <c r="N231" s="24" t="s">
        <v>47</v>
      </c>
    </row>
    <row r="232" spans="1:14" s="4" customFormat="1" ht="21" hidden="1" customHeight="1" x14ac:dyDescent="0.25">
      <c r="A232" s="120">
        <v>221</v>
      </c>
      <c r="B232" s="20">
        <v>954</v>
      </c>
      <c r="C232" s="21">
        <v>44792</v>
      </c>
      <c r="D232" s="21">
        <v>44798</v>
      </c>
      <c r="E232" s="56">
        <v>44825</v>
      </c>
      <c r="F232" s="24" t="str">
        <f t="shared" si="7"/>
        <v>954/2022</v>
      </c>
      <c r="G232" s="21">
        <v>44825</v>
      </c>
      <c r="H232" s="24" t="s">
        <v>447</v>
      </c>
      <c r="I232" s="24">
        <v>7456044783</v>
      </c>
      <c r="J232" s="118">
        <v>1500000</v>
      </c>
      <c r="K232" s="119">
        <v>3.7499999999999999E-2</v>
      </c>
      <c r="L232" s="38" t="s">
        <v>17</v>
      </c>
      <c r="M232" s="38" t="s">
        <v>30</v>
      </c>
      <c r="N232" s="24" t="s">
        <v>47</v>
      </c>
    </row>
    <row r="233" spans="1:14" s="4" customFormat="1" ht="21" hidden="1" customHeight="1" x14ac:dyDescent="0.25">
      <c r="A233" s="120">
        <v>222</v>
      </c>
      <c r="B233" s="20">
        <v>955</v>
      </c>
      <c r="C233" s="21">
        <v>44812</v>
      </c>
      <c r="D233" s="21">
        <v>44818</v>
      </c>
      <c r="E233" s="56">
        <v>44825</v>
      </c>
      <c r="F233" s="24" t="str">
        <f t="shared" si="7"/>
        <v>955/2022</v>
      </c>
      <c r="G233" s="21">
        <v>44825</v>
      </c>
      <c r="H233" s="24" t="s">
        <v>449</v>
      </c>
      <c r="I233" s="115" t="s">
        <v>450</v>
      </c>
      <c r="J233" s="118">
        <v>1000000</v>
      </c>
      <c r="K233" s="119">
        <v>7.4999999999999997E-2</v>
      </c>
      <c r="L233" s="38" t="s">
        <v>17</v>
      </c>
      <c r="M233" s="38" t="s">
        <v>30</v>
      </c>
      <c r="N233" s="24" t="s">
        <v>47</v>
      </c>
    </row>
    <row r="234" spans="1:14" ht="18" customHeight="1" x14ac:dyDescent="0.25">
      <c r="A234" s="46">
        <v>223</v>
      </c>
      <c r="B234" s="20">
        <v>956</v>
      </c>
      <c r="C234" s="21">
        <v>44820</v>
      </c>
      <c r="D234" s="21">
        <v>44824</v>
      </c>
      <c r="E234" s="56">
        <v>44830</v>
      </c>
      <c r="F234" s="24" t="str">
        <f t="shared" si="7"/>
        <v>956/2022</v>
      </c>
      <c r="G234" s="21">
        <v>44830</v>
      </c>
      <c r="H234" s="24" t="s">
        <v>385</v>
      </c>
      <c r="I234" s="115">
        <v>7456023776</v>
      </c>
      <c r="J234" s="118">
        <v>15000000</v>
      </c>
      <c r="K234" s="68">
        <v>6.5000000000000002E-2</v>
      </c>
      <c r="L234" s="38" t="s">
        <v>23</v>
      </c>
      <c r="M234" s="38" t="s">
        <v>30</v>
      </c>
      <c r="N234" s="24" t="s">
        <v>47</v>
      </c>
    </row>
    <row r="235" spans="1:14" ht="21.75" hidden="1" customHeight="1" x14ac:dyDescent="0.25">
      <c r="A235" s="46">
        <v>224</v>
      </c>
      <c r="B235" s="8">
        <v>957</v>
      </c>
      <c r="C235" s="21">
        <v>44824</v>
      </c>
      <c r="D235" s="21">
        <v>44827</v>
      </c>
      <c r="E235" s="56">
        <v>44831</v>
      </c>
      <c r="F235" s="24" t="str">
        <f t="shared" si="7"/>
        <v>957/2022</v>
      </c>
      <c r="G235" s="21">
        <v>44831</v>
      </c>
      <c r="H235" s="15" t="s">
        <v>454</v>
      </c>
      <c r="I235" s="114">
        <v>745216156540</v>
      </c>
      <c r="J235" s="118">
        <v>5000000</v>
      </c>
      <c r="K235" s="119">
        <v>0.03</v>
      </c>
      <c r="L235" s="38" t="s">
        <v>17</v>
      </c>
      <c r="M235" s="38" t="s">
        <v>30</v>
      </c>
      <c r="N235" s="24" t="s">
        <v>47</v>
      </c>
    </row>
    <row r="236" spans="1:14" ht="22.5" customHeight="1" x14ac:dyDescent="0.25">
      <c r="A236" s="46">
        <v>225</v>
      </c>
      <c r="B236" s="20">
        <v>958</v>
      </c>
      <c r="C236" s="21">
        <v>44826</v>
      </c>
      <c r="D236" s="21">
        <v>44827</v>
      </c>
      <c r="E236" s="56">
        <v>44831</v>
      </c>
      <c r="F236" s="24" t="str">
        <f t="shared" si="7"/>
        <v>958/2022</v>
      </c>
      <c r="G236" s="21">
        <v>44831</v>
      </c>
      <c r="H236" s="24" t="s">
        <v>414</v>
      </c>
      <c r="I236" s="24">
        <v>7411069403</v>
      </c>
      <c r="J236" s="118">
        <v>15000000</v>
      </c>
      <c r="K236" s="119">
        <v>6.5000000000000002E-2</v>
      </c>
      <c r="L236" s="38" t="s">
        <v>23</v>
      </c>
      <c r="M236" s="38" t="s">
        <v>30</v>
      </c>
      <c r="N236" s="24" t="s">
        <v>47</v>
      </c>
    </row>
    <row r="237" spans="1:14" ht="19.5" customHeight="1" x14ac:dyDescent="0.25">
      <c r="A237" s="46">
        <v>226</v>
      </c>
      <c r="B237" s="20">
        <v>959</v>
      </c>
      <c r="C237" s="21">
        <v>44824</v>
      </c>
      <c r="D237" s="21">
        <v>44825</v>
      </c>
      <c r="E237" s="56">
        <v>44832</v>
      </c>
      <c r="F237" s="24" t="str">
        <f t="shared" si="7"/>
        <v>959/2022</v>
      </c>
      <c r="G237" s="21">
        <v>44832</v>
      </c>
      <c r="H237" s="15" t="s">
        <v>423</v>
      </c>
      <c r="I237" s="24">
        <v>7460019042</v>
      </c>
      <c r="J237" s="118">
        <v>10000000</v>
      </c>
      <c r="K237" s="108">
        <v>6.5000000000000002E-2</v>
      </c>
      <c r="L237" s="38" t="s">
        <v>23</v>
      </c>
      <c r="M237" s="38" t="s">
        <v>30</v>
      </c>
      <c r="N237" s="24" t="s">
        <v>47</v>
      </c>
    </row>
    <row r="238" spans="1:14" ht="20.25" hidden="1" customHeight="1" x14ac:dyDescent="0.3">
      <c r="A238" s="142">
        <v>77</v>
      </c>
      <c r="B238" s="40"/>
      <c r="C238" s="41"/>
      <c r="D238" s="41"/>
      <c r="E238" s="60"/>
      <c r="F238" s="41"/>
      <c r="G238" s="41"/>
      <c r="H238" s="41"/>
      <c r="I238" s="41"/>
      <c r="J238" s="143">
        <f>SUM(J160:J237)</f>
        <v>313104000</v>
      </c>
      <c r="K238" s="41"/>
      <c r="L238" s="28"/>
      <c r="M238" s="28"/>
      <c r="N238" s="41"/>
    </row>
    <row r="239" spans="1:14" ht="20.25" hidden="1" customHeight="1" x14ac:dyDescent="0.25">
      <c r="A239" s="7">
        <v>227</v>
      </c>
      <c r="B239" s="20">
        <v>960</v>
      </c>
      <c r="C239" s="21">
        <v>44825</v>
      </c>
      <c r="D239" s="21">
        <v>44832</v>
      </c>
      <c r="E239" s="56">
        <v>44834</v>
      </c>
      <c r="F239" s="24" t="str">
        <f>CONCATENATE(B239,"/2022")</f>
        <v>960/2022</v>
      </c>
      <c r="G239" s="21">
        <v>44837</v>
      </c>
      <c r="H239" s="24" t="s">
        <v>461</v>
      </c>
      <c r="I239" s="114">
        <v>745110045431</v>
      </c>
      <c r="J239" s="118">
        <v>1400000</v>
      </c>
      <c r="K239" s="119">
        <v>7.4999999999999997E-2</v>
      </c>
      <c r="L239" s="38" t="s">
        <v>17</v>
      </c>
      <c r="M239" s="38" t="s">
        <v>30</v>
      </c>
      <c r="N239" s="24" t="s">
        <v>47</v>
      </c>
    </row>
    <row r="240" spans="1:14" ht="20.25" hidden="1" customHeight="1" x14ac:dyDescent="0.25">
      <c r="A240" s="7">
        <v>228</v>
      </c>
      <c r="B240" s="20">
        <v>961</v>
      </c>
      <c r="C240" s="21">
        <v>44830</v>
      </c>
      <c r="D240" s="21">
        <v>44831</v>
      </c>
      <c r="E240" s="56">
        <v>44837</v>
      </c>
      <c r="F240" s="24" t="str">
        <f t="shared" ref="F240:F303" si="9">CONCATENATE(B240,"/2022")</f>
        <v>961/2022</v>
      </c>
      <c r="G240" s="21">
        <v>44837</v>
      </c>
      <c r="H240" s="15" t="s">
        <v>464</v>
      </c>
      <c r="I240" s="24">
        <v>7404060819</v>
      </c>
      <c r="J240" s="118">
        <v>3000000</v>
      </c>
      <c r="K240" s="119">
        <v>0.03</v>
      </c>
      <c r="L240" s="7" t="s">
        <v>17</v>
      </c>
      <c r="M240" s="38" t="s">
        <v>30</v>
      </c>
      <c r="N240" s="24" t="s">
        <v>47</v>
      </c>
    </row>
    <row r="241" spans="1:14" ht="20.25" hidden="1" customHeight="1" x14ac:dyDescent="0.25">
      <c r="A241" s="7">
        <v>229</v>
      </c>
      <c r="B241" s="20">
        <v>962</v>
      </c>
      <c r="C241" s="21">
        <v>44823</v>
      </c>
      <c r="D241" s="21">
        <v>44824</v>
      </c>
      <c r="E241" s="56">
        <v>44837</v>
      </c>
      <c r="F241" s="24" t="str">
        <f t="shared" si="9"/>
        <v>962/2022</v>
      </c>
      <c r="G241" s="21">
        <v>44837</v>
      </c>
      <c r="H241" s="24" t="s">
        <v>379</v>
      </c>
      <c r="I241" s="115" t="s">
        <v>523</v>
      </c>
      <c r="J241" s="118">
        <v>5000000</v>
      </c>
      <c r="K241" s="119">
        <v>7.4999999999999997E-2</v>
      </c>
      <c r="L241" s="7" t="s">
        <v>17</v>
      </c>
      <c r="M241" s="38" t="s">
        <v>30</v>
      </c>
      <c r="N241" s="24" t="s">
        <v>47</v>
      </c>
    </row>
    <row r="242" spans="1:14" ht="20.25" hidden="1" customHeight="1" x14ac:dyDescent="0.25">
      <c r="A242" s="7">
        <v>230</v>
      </c>
      <c r="B242" s="20">
        <v>963</v>
      </c>
      <c r="C242" s="21">
        <v>44826</v>
      </c>
      <c r="D242" s="21">
        <v>44830</v>
      </c>
      <c r="E242" s="56">
        <v>44837</v>
      </c>
      <c r="F242" s="24" t="str">
        <f t="shared" si="9"/>
        <v>963/2022</v>
      </c>
      <c r="G242" s="21">
        <v>44837</v>
      </c>
      <c r="H242" s="15" t="s">
        <v>388</v>
      </c>
      <c r="I242" s="24">
        <v>7451252814</v>
      </c>
      <c r="J242" s="118">
        <v>5000000</v>
      </c>
      <c r="K242" s="119">
        <v>0.03</v>
      </c>
      <c r="L242" s="7" t="s">
        <v>17</v>
      </c>
      <c r="M242" s="38" t="s">
        <v>30</v>
      </c>
      <c r="N242" s="24" t="s">
        <v>47</v>
      </c>
    </row>
    <row r="243" spans="1:14" ht="20.25" hidden="1" customHeight="1" x14ac:dyDescent="0.25">
      <c r="A243" s="145"/>
      <c r="B243" s="130"/>
      <c r="C243" s="146">
        <v>44825</v>
      </c>
      <c r="D243" s="146">
        <v>44830</v>
      </c>
      <c r="E243" s="147"/>
      <c r="F243" s="140" t="str">
        <f t="shared" si="9"/>
        <v>/2022</v>
      </c>
      <c r="G243" s="140"/>
      <c r="H243" s="139" t="s">
        <v>465</v>
      </c>
      <c r="I243" s="140">
        <v>7447295491</v>
      </c>
      <c r="J243" s="148"/>
      <c r="K243" s="149">
        <v>0.03</v>
      </c>
      <c r="L243" s="145"/>
      <c r="M243" s="137"/>
      <c r="N243" s="140" t="s">
        <v>47</v>
      </c>
    </row>
    <row r="244" spans="1:14" ht="20.25" hidden="1" customHeight="1" x14ac:dyDescent="0.25">
      <c r="A244" s="7">
        <v>231</v>
      </c>
      <c r="B244" s="20">
        <v>964</v>
      </c>
      <c r="C244" s="21">
        <v>44831</v>
      </c>
      <c r="D244" s="21">
        <v>44832</v>
      </c>
      <c r="E244" s="56">
        <v>44838</v>
      </c>
      <c r="F244" s="24" t="str">
        <f t="shared" si="9"/>
        <v>964/2022</v>
      </c>
      <c r="G244" s="21">
        <v>44838</v>
      </c>
      <c r="H244" s="24" t="s">
        <v>467</v>
      </c>
      <c r="I244" s="114">
        <v>744100849907</v>
      </c>
      <c r="J244" s="118">
        <v>2000000</v>
      </c>
      <c r="K244" s="119">
        <v>6.5000000000000002E-2</v>
      </c>
      <c r="L244" s="7" t="s">
        <v>17</v>
      </c>
      <c r="M244" s="38" t="s">
        <v>38</v>
      </c>
      <c r="N244" s="24" t="s">
        <v>47</v>
      </c>
    </row>
    <row r="245" spans="1:14" ht="20.25" hidden="1" customHeight="1" x14ac:dyDescent="0.25">
      <c r="A245" s="7">
        <v>232</v>
      </c>
      <c r="B245" s="20">
        <v>965</v>
      </c>
      <c r="C245" s="21">
        <v>44830</v>
      </c>
      <c r="D245" s="21">
        <v>44832</v>
      </c>
      <c r="E245" s="56">
        <v>44838</v>
      </c>
      <c r="F245" s="24" t="str">
        <f t="shared" si="9"/>
        <v>965/2022</v>
      </c>
      <c r="G245" s="21">
        <v>44838</v>
      </c>
      <c r="H245" s="24" t="s">
        <v>471</v>
      </c>
      <c r="I245" s="114">
        <v>744810468007</v>
      </c>
      <c r="J245" s="118">
        <v>170000</v>
      </c>
      <c r="K245" s="119">
        <v>9.5000000000000001E-2</v>
      </c>
      <c r="L245" s="7" t="s">
        <v>17</v>
      </c>
      <c r="M245" s="38" t="s">
        <v>30</v>
      </c>
      <c r="N245" s="24" t="s">
        <v>47</v>
      </c>
    </row>
    <row r="246" spans="1:14" ht="20.25" hidden="1" customHeight="1" x14ac:dyDescent="0.25">
      <c r="A246" s="7">
        <v>233</v>
      </c>
      <c r="B246" s="20">
        <v>966</v>
      </c>
      <c r="C246" s="21">
        <v>44825</v>
      </c>
      <c r="D246" s="21">
        <v>44830</v>
      </c>
      <c r="E246" s="56">
        <v>44838</v>
      </c>
      <c r="F246" s="24" t="str">
        <f t="shared" si="9"/>
        <v>966/2022</v>
      </c>
      <c r="G246" s="21">
        <v>44838</v>
      </c>
      <c r="H246" s="24" t="s">
        <v>438</v>
      </c>
      <c r="I246" s="24">
        <v>7447204818</v>
      </c>
      <c r="J246" s="118">
        <v>5000000</v>
      </c>
      <c r="K246" s="119">
        <v>0.03</v>
      </c>
      <c r="L246" s="7" t="s">
        <v>17</v>
      </c>
      <c r="M246" s="38" t="s">
        <v>30</v>
      </c>
      <c r="N246" s="24" t="s">
        <v>47</v>
      </c>
    </row>
    <row r="247" spans="1:14" ht="20.25" hidden="1" customHeight="1" x14ac:dyDescent="0.25">
      <c r="A247" s="7">
        <v>234</v>
      </c>
      <c r="B247" s="20">
        <v>967</v>
      </c>
      <c r="C247" s="21">
        <v>44827</v>
      </c>
      <c r="D247" s="21">
        <v>44833</v>
      </c>
      <c r="E247" s="56">
        <v>44838</v>
      </c>
      <c r="F247" s="24" t="str">
        <f t="shared" si="9"/>
        <v>967/2022</v>
      </c>
      <c r="G247" s="21">
        <v>44838</v>
      </c>
      <c r="H247" s="24" t="s">
        <v>470</v>
      </c>
      <c r="I247" s="114">
        <v>451002726515</v>
      </c>
      <c r="J247" s="118">
        <v>350000</v>
      </c>
      <c r="K247" s="119">
        <v>7.4999999999999997E-2</v>
      </c>
      <c r="L247" s="7" t="s">
        <v>17</v>
      </c>
      <c r="M247" s="38" t="s">
        <v>30</v>
      </c>
      <c r="N247" s="24" t="s">
        <v>47</v>
      </c>
    </row>
    <row r="248" spans="1:14" ht="20.25" hidden="1" customHeight="1" x14ac:dyDescent="0.25">
      <c r="A248" s="7">
        <v>235</v>
      </c>
      <c r="B248" s="20">
        <v>968</v>
      </c>
      <c r="C248" s="21">
        <v>44823</v>
      </c>
      <c r="D248" s="21">
        <v>44825</v>
      </c>
      <c r="E248" s="56">
        <v>44839</v>
      </c>
      <c r="F248" s="24" t="str">
        <f t="shared" si="9"/>
        <v>968/2022</v>
      </c>
      <c r="G248" s="21">
        <v>44839</v>
      </c>
      <c r="H248" s="24" t="s">
        <v>432</v>
      </c>
      <c r="I248" s="24">
        <v>7401013585</v>
      </c>
      <c r="J248" s="118">
        <v>5000000</v>
      </c>
      <c r="K248" s="119">
        <v>7.4999999999999997E-2</v>
      </c>
      <c r="L248" s="7" t="s">
        <v>17</v>
      </c>
      <c r="M248" s="38" t="s">
        <v>30</v>
      </c>
      <c r="N248" s="24" t="s">
        <v>47</v>
      </c>
    </row>
    <row r="249" spans="1:14" ht="20.25" hidden="1" customHeight="1" x14ac:dyDescent="0.25">
      <c r="A249" s="7">
        <v>236</v>
      </c>
      <c r="B249" s="20">
        <v>969</v>
      </c>
      <c r="C249" s="24" t="s">
        <v>472</v>
      </c>
      <c r="D249" s="21">
        <v>44838</v>
      </c>
      <c r="E249" s="56">
        <v>44840</v>
      </c>
      <c r="F249" s="24" t="str">
        <f t="shared" si="9"/>
        <v>969/2022</v>
      </c>
      <c r="G249" s="21">
        <v>44840</v>
      </c>
      <c r="H249" s="24" t="s">
        <v>473</v>
      </c>
      <c r="I249" s="24">
        <v>7448164893</v>
      </c>
      <c r="J249" s="118">
        <v>5000000</v>
      </c>
      <c r="K249" s="119">
        <v>7.4999999999999997E-2</v>
      </c>
      <c r="L249" s="7" t="s">
        <v>17</v>
      </c>
      <c r="M249" s="38" t="s">
        <v>30</v>
      </c>
      <c r="N249" s="24" t="s">
        <v>47</v>
      </c>
    </row>
    <row r="250" spans="1:14" ht="20.25" hidden="1" customHeight="1" x14ac:dyDescent="0.25">
      <c r="A250" s="7">
        <v>237</v>
      </c>
      <c r="B250" s="20">
        <v>970</v>
      </c>
      <c r="C250" s="21">
        <v>44833</v>
      </c>
      <c r="D250" s="21">
        <v>44838</v>
      </c>
      <c r="E250" s="56">
        <v>44844</v>
      </c>
      <c r="F250" s="24" t="str">
        <f t="shared" si="9"/>
        <v>970/2022</v>
      </c>
      <c r="G250" s="21">
        <v>44855</v>
      </c>
      <c r="H250" s="24" t="s">
        <v>399</v>
      </c>
      <c r="I250" s="24">
        <v>7452079104</v>
      </c>
      <c r="J250" s="118">
        <v>1700000</v>
      </c>
      <c r="K250" s="119">
        <v>7.4999999999999997E-2</v>
      </c>
      <c r="L250" s="7" t="s">
        <v>17</v>
      </c>
      <c r="M250" s="38" t="s">
        <v>30</v>
      </c>
      <c r="N250" s="24" t="s">
        <v>47</v>
      </c>
    </row>
    <row r="251" spans="1:14" ht="20.25" customHeight="1" x14ac:dyDescent="0.25">
      <c r="A251" s="7">
        <v>238</v>
      </c>
      <c r="B251" s="20">
        <v>971</v>
      </c>
      <c r="C251" s="21">
        <v>44826</v>
      </c>
      <c r="D251" s="21">
        <v>44831</v>
      </c>
      <c r="E251" s="56">
        <v>44844</v>
      </c>
      <c r="F251" s="24" t="str">
        <f t="shared" si="9"/>
        <v>971/2022</v>
      </c>
      <c r="G251" s="21">
        <v>44844</v>
      </c>
      <c r="H251" s="24" t="s">
        <v>439</v>
      </c>
      <c r="I251" s="24">
        <v>7415044505</v>
      </c>
      <c r="J251" s="118">
        <v>11800000</v>
      </c>
      <c r="K251" s="119">
        <v>6.5000000000000002E-2</v>
      </c>
      <c r="L251" s="24" t="s">
        <v>23</v>
      </c>
      <c r="M251" s="38" t="s">
        <v>30</v>
      </c>
      <c r="N251" s="24" t="s">
        <v>47</v>
      </c>
    </row>
    <row r="252" spans="1:14" ht="20.25" hidden="1" customHeight="1" x14ac:dyDescent="0.25">
      <c r="A252" s="7">
        <v>239</v>
      </c>
      <c r="B252" s="20">
        <v>972</v>
      </c>
      <c r="C252" s="21">
        <v>44831</v>
      </c>
      <c r="D252" s="21">
        <v>44833</v>
      </c>
      <c r="E252" s="56">
        <v>44844</v>
      </c>
      <c r="F252" s="24" t="str">
        <f t="shared" si="9"/>
        <v>972/2022</v>
      </c>
      <c r="G252" s="21">
        <v>44845</v>
      </c>
      <c r="H252" s="24" t="s">
        <v>439</v>
      </c>
      <c r="I252" s="24">
        <v>7415044505</v>
      </c>
      <c r="J252" s="118">
        <v>2000000</v>
      </c>
      <c r="K252" s="119">
        <v>3.7499999999999999E-2</v>
      </c>
      <c r="L252" s="7" t="s">
        <v>17</v>
      </c>
      <c r="M252" s="38" t="s">
        <v>30</v>
      </c>
      <c r="N252" s="24" t="s">
        <v>47</v>
      </c>
    </row>
    <row r="253" spans="1:14" ht="20.25" hidden="1" customHeight="1" x14ac:dyDescent="0.25">
      <c r="A253" s="7">
        <v>240</v>
      </c>
      <c r="B253" s="20">
        <v>973</v>
      </c>
      <c r="C253" s="21">
        <v>44837</v>
      </c>
      <c r="D253" s="21">
        <v>44840</v>
      </c>
      <c r="E253" s="56">
        <v>44844</v>
      </c>
      <c r="F253" s="24" t="str">
        <f t="shared" si="9"/>
        <v>973/2022</v>
      </c>
      <c r="G253" s="21">
        <v>44844</v>
      </c>
      <c r="H253" s="24" t="s">
        <v>477</v>
      </c>
      <c r="I253" s="24">
        <v>7453283367</v>
      </c>
      <c r="J253" s="118">
        <v>4000000</v>
      </c>
      <c r="K253" s="119">
        <v>7.4999999999999997E-2</v>
      </c>
      <c r="L253" s="7" t="s">
        <v>17</v>
      </c>
      <c r="M253" s="38" t="s">
        <v>30</v>
      </c>
      <c r="N253" s="24" t="s">
        <v>47</v>
      </c>
    </row>
    <row r="254" spans="1:14" ht="20.25" hidden="1" customHeight="1" x14ac:dyDescent="0.25">
      <c r="A254" s="7">
        <v>241</v>
      </c>
      <c r="B254" s="20">
        <v>974</v>
      </c>
      <c r="C254" s="21">
        <v>44841</v>
      </c>
      <c r="D254" s="21">
        <v>44845</v>
      </c>
      <c r="E254" s="56">
        <v>44846</v>
      </c>
      <c r="F254" s="24" t="str">
        <f t="shared" si="9"/>
        <v>974/2022</v>
      </c>
      <c r="G254" s="21">
        <v>44846</v>
      </c>
      <c r="H254" s="24" t="s">
        <v>481</v>
      </c>
      <c r="I254" s="24">
        <v>7460025423</v>
      </c>
      <c r="J254" s="118">
        <v>2500000</v>
      </c>
      <c r="K254" s="119">
        <v>0.03</v>
      </c>
      <c r="L254" s="7" t="s">
        <v>17</v>
      </c>
      <c r="M254" s="38" t="s">
        <v>30</v>
      </c>
      <c r="N254" s="24" t="s">
        <v>47</v>
      </c>
    </row>
    <row r="255" spans="1:14" ht="20.25" hidden="1" customHeight="1" x14ac:dyDescent="0.25">
      <c r="A255" s="7">
        <v>242</v>
      </c>
      <c r="B255" s="20">
        <v>975</v>
      </c>
      <c r="C255" s="21">
        <v>44844</v>
      </c>
      <c r="D255" s="21">
        <v>44847</v>
      </c>
      <c r="E255" s="56">
        <v>44848</v>
      </c>
      <c r="F255" s="24" t="str">
        <f t="shared" si="9"/>
        <v>975/2022</v>
      </c>
      <c r="G255" s="21">
        <v>44848</v>
      </c>
      <c r="H255" s="24" t="s">
        <v>482</v>
      </c>
      <c r="I255" s="114">
        <v>745213459120</v>
      </c>
      <c r="J255" s="118">
        <v>300000</v>
      </c>
      <c r="K255" s="119">
        <v>7.4999999999999997E-2</v>
      </c>
      <c r="L255" s="7" t="s">
        <v>17</v>
      </c>
      <c r="M255" s="38" t="s">
        <v>30</v>
      </c>
      <c r="N255" s="24" t="s">
        <v>46</v>
      </c>
    </row>
    <row r="256" spans="1:14" ht="20.25" hidden="1" customHeight="1" x14ac:dyDescent="0.25">
      <c r="A256" s="7">
        <v>243</v>
      </c>
      <c r="B256" s="20">
        <v>976</v>
      </c>
      <c r="C256" s="21">
        <v>44847</v>
      </c>
      <c r="D256" s="21">
        <v>44847</v>
      </c>
      <c r="E256" s="56">
        <v>44851</v>
      </c>
      <c r="F256" s="24" t="str">
        <f t="shared" si="9"/>
        <v>976/2022</v>
      </c>
      <c r="G256" s="21">
        <v>44851</v>
      </c>
      <c r="H256" s="24" t="s">
        <v>417</v>
      </c>
      <c r="I256" s="24">
        <v>7415075253</v>
      </c>
      <c r="J256" s="118">
        <v>5000000</v>
      </c>
      <c r="K256" s="119">
        <v>3.7499999999999999E-2</v>
      </c>
      <c r="L256" s="7" t="s">
        <v>17</v>
      </c>
      <c r="M256" s="38" t="s">
        <v>30</v>
      </c>
      <c r="N256" s="24" t="s">
        <v>47</v>
      </c>
    </row>
    <row r="257" spans="1:14" ht="20.25" hidden="1" customHeight="1" x14ac:dyDescent="0.25">
      <c r="A257" s="7">
        <v>244</v>
      </c>
      <c r="B257" s="20">
        <v>977</v>
      </c>
      <c r="C257" s="21">
        <v>44840</v>
      </c>
      <c r="D257" s="21">
        <v>44841</v>
      </c>
      <c r="E257" s="56">
        <v>44852</v>
      </c>
      <c r="F257" s="24" t="str">
        <f t="shared" si="9"/>
        <v>977/2022</v>
      </c>
      <c r="G257" s="21">
        <v>44853</v>
      </c>
      <c r="H257" s="24" t="s">
        <v>421</v>
      </c>
      <c r="I257" s="24" t="s">
        <v>487</v>
      </c>
      <c r="J257" s="118">
        <v>5000000</v>
      </c>
      <c r="K257" s="119">
        <v>0.03</v>
      </c>
      <c r="L257" s="7" t="s">
        <v>17</v>
      </c>
      <c r="M257" s="38" t="s">
        <v>30</v>
      </c>
      <c r="N257" s="24" t="s">
        <v>47</v>
      </c>
    </row>
    <row r="258" spans="1:14" ht="20.25" hidden="1" customHeight="1" x14ac:dyDescent="0.25">
      <c r="A258" s="7">
        <v>245</v>
      </c>
      <c r="B258" s="20">
        <v>978</v>
      </c>
      <c r="C258" s="21">
        <v>44838</v>
      </c>
      <c r="D258" s="21">
        <v>44841</v>
      </c>
      <c r="E258" s="56">
        <v>44852</v>
      </c>
      <c r="F258" s="24" t="str">
        <f t="shared" si="9"/>
        <v>978/2022</v>
      </c>
      <c r="G258" s="21">
        <v>44852</v>
      </c>
      <c r="H258" s="24" t="s">
        <v>422</v>
      </c>
      <c r="I258" s="24">
        <v>7422045299</v>
      </c>
      <c r="J258" s="118">
        <v>5000000</v>
      </c>
      <c r="K258" s="119">
        <v>0.03</v>
      </c>
      <c r="L258" s="7" t="s">
        <v>17</v>
      </c>
      <c r="M258" s="38" t="s">
        <v>30</v>
      </c>
      <c r="N258" s="24" t="s">
        <v>47</v>
      </c>
    </row>
    <row r="259" spans="1:14" ht="20.25" hidden="1" customHeight="1" x14ac:dyDescent="0.25">
      <c r="A259" s="7">
        <v>246</v>
      </c>
      <c r="B259" s="20">
        <v>979</v>
      </c>
      <c r="C259" s="21">
        <v>44846</v>
      </c>
      <c r="D259" s="21">
        <v>44848</v>
      </c>
      <c r="E259" s="56">
        <v>44853</v>
      </c>
      <c r="F259" s="24" t="str">
        <f t="shared" si="9"/>
        <v>979/2022</v>
      </c>
      <c r="G259" s="21">
        <v>44853</v>
      </c>
      <c r="H259" s="24" t="s">
        <v>440</v>
      </c>
      <c r="I259" s="114">
        <v>744804487474</v>
      </c>
      <c r="J259" s="118">
        <v>5000000</v>
      </c>
      <c r="K259" s="119">
        <v>7.4999999999999997E-2</v>
      </c>
      <c r="L259" s="7" t="s">
        <v>17</v>
      </c>
      <c r="M259" s="38" t="s">
        <v>30</v>
      </c>
      <c r="N259" s="24" t="s">
        <v>47</v>
      </c>
    </row>
    <row r="260" spans="1:14" ht="20.25" hidden="1" customHeight="1" x14ac:dyDescent="0.25">
      <c r="A260" s="7">
        <v>247</v>
      </c>
      <c r="B260" s="20">
        <v>980</v>
      </c>
      <c r="C260" s="21">
        <v>44841</v>
      </c>
      <c r="D260" s="21">
        <v>44844</v>
      </c>
      <c r="E260" s="56">
        <v>44854</v>
      </c>
      <c r="F260" s="24" t="str">
        <f t="shared" si="9"/>
        <v>980/2022</v>
      </c>
      <c r="G260" s="21">
        <v>44854</v>
      </c>
      <c r="H260" s="24" t="s">
        <v>491</v>
      </c>
      <c r="I260" s="114">
        <v>740200565570</v>
      </c>
      <c r="J260" s="118">
        <v>640000</v>
      </c>
      <c r="K260" s="119">
        <v>3.7499999999999999E-2</v>
      </c>
      <c r="L260" s="7" t="s">
        <v>17</v>
      </c>
      <c r="M260" s="38" t="s">
        <v>30</v>
      </c>
      <c r="N260" s="24" t="s">
        <v>47</v>
      </c>
    </row>
    <row r="261" spans="1:14" ht="20.25" hidden="1" customHeight="1" x14ac:dyDescent="0.25">
      <c r="A261" s="7">
        <v>248</v>
      </c>
      <c r="B261" s="20">
        <v>981</v>
      </c>
      <c r="C261" s="21">
        <v>44848</v>
      </c>
      <c r="D261" s="21">
        <v>44851</v>
      </c>
      <c r="E261" s="56">
        <v>44855</v>
      </c>
      <c r="F261" s="24" t="str">
        <f t="shared" si="9"/>
        <v>981/2022</v>
      </c>
      <c r="G261" s="21">
        <v>44855</v>
      </c>
      <c r="H261" s="24" t="s">
        <v>492</v>
      </c>
      <c r="I261" s="24">
        <v>7448234759</v>
      </c>
      <c r="J261" s="118">
        <v>1600000</v>
      </c>
      <c r="K261" s="119">
        <v>7.4999999999999997E-2</v>
      </c>
      <c r="L261" s="7" t="s">
        <v>17</v>
      </c>
      <c r="M261" s="38" t="s">
        <v>30</v>
      </c>
      <c r="N261" s="24" t="s">
        <v>47</v>
      </c>
    </row>
    <row r="262" spans="1:14" ht="20.25" hidden="1" customHeight="1" x14ac:dyDescent="0.25">
      <c r="A262" s="7">
        <v>249</v>
      </c>
      <c r="B262" s="20">
        <v>982</v>
      </c>
      <c r="C262" s="21">
        <v>44848</v>
      </c>
      <c r="D262" s="21">
        <v>44852</v>
      </c>
      <c r="E262" s="56">
        <v>44858</v>
      </c>
      <c r="F262" s="24" t="str">
        <f t="shared" si="9"/>
        <v>982/2022</v>
      </c>
      <c r="G262" s="21">
        <v>44858</v>
      </c>
      <c r="H262" s="24" t="s">
        <v>494</v>
      </c>
      <c r="I262" s="24">
        <v>7444027705</v>
      </c>
      <c r="J262" s="118">
        <v>4600000</v>
      </c>
      <c r="K262" s="119">
        <v>3.7499999999999999E-2</v>
      </c>
      <c r="L262" s="7" t="s">
        <v>17</v>
      </c>
      <c r="M262" s="38" t="s">
        <v>30</v>
      </c>
      <c r="N262" s="24" t="s">
        <v>47</v>
      </c>
    </row>
    <row r="263" spans="1:14" ht="20.25" hidden="1" customHeight="1" x14ac:dyDescent="0.25">
      <c r="A263" s="7">
        <v>250</v>
      </c>
      <c r="B263" s="20">
        <v>983</v>
      </c>
      <c r="C263" s="21">
        <v>44852</v>
      </c>
      <c r="D263" s="21">
        <v>44854</v>
      </c>
      <c r="E263" s="56">
        <v>44859</v>
      </c>
      <c r="F263" s="24" t="str">
        <f t="shared" si="9"/>
        <v>983/2022</v>
      </c>
      <c r="G263" s="21">
        <v>44859</v>
      </c>
      <c r="H263" s="24" t="s">
        <v>499</v>
      </c>
      <c r="I263" s="114">
        <v>744403306040</v>
      </c>
      <c r="J263" s="118">
        <v>2500000</v>
      </c>
      <c r="K263" s="119">
        <v>3.7499999999999999E-2</v>
      </c>
      <c r="L263" s="7" t="s">
        <v>17</v>
      </c>
      <c r="M263" s="38" t="s">
        <v>30</v>
      </c>
      <c r="N263" s="24" t="s">
        <v>47</v>
      </c>
    </row>
    <row r="264" spans="1:14" ht="20.25" hidden="1" customHeight="1" x14ac:dyDescent="0.25">
      <c r="A264" s="7">
        <v>251</v>
      </c>
      <c r="B264" s="20">
        <v>984</v>
      </c>
      <c r="C264" s="21">
        <v>44851</v>
      </c>
      <c r="D264" s="21">
        <v>44853</v>
      </c>
      <c r="E264" s="56">
        <v>44860</v>
      </c>
      <c r="F264" s="24" t="str">
        <f t="shared" si="9"/>
        <v>984/2022</v>
      </c>
      <c r="G264" s="21">
        <v>44860</v>
      </c>
      <c r="H264" s="24" t="s">
        <v>501</v>
      </c>
      <c r="I264" s="24">
        <v>7447284838</v>
      </c>
      <c r="J264" s="118">
        <v>4500000</v>
      </c>
      <c r="K264" s="119">
        <v>7.4999999999999997E-2</v>
      </c>
      <c r="L264" s="7" t="s">
        <v>17</v>
      </c>
      <c r="M264" s="38" t="s">
        <v>30</v>
      </c>
      <c r="N264" s="24" t="s">
        <v>47</v>
      </c>
    </row>
    <row r="265" spans="1:14" ht="20.25" hidden="1" customHeight="1" x14ac:dyDescent="0.25">
      <c r="A265" s="7">
        <v>252</v>
      </c>
      <c r="B265" s="20">
        <v>985</v>
      </c>
      <c r="C265" s="21">
        <v>44855</v>
      </c>
      <c r="D265" s="21">
        <v>44859</v>
      </c>
      <c r="E265" s="56">
        <v>44861</v>
      </c>
      <c r="F265" s="24" t="str">
        <f t="shared" si="9"/>
        <v>985/2022</v>
      </c>
      <c r="G265" s="21">
        <v>44861</v>
      </c>
      <c r="H265" s="21" t="s">
        <v>505</v>
      </c>
      <c r="I265" s="114">
        <v>231120725943</v>
      </c>
      <c r="J265" s="118">
        <v>500000</v>
      </c>
      <c r="K265" s="119">
        <v>3.7499999999999999E-2</v>
      </c>
      <c r="L265" s="7" t="s">
        <v>17</v>
      </c>
      <c r="M265" s="38" t="s">
        <v>30</v>
      </c>
      <c r="N265" s="24" t="s">
        <v>46</v>
      </c>
    </row>
    <row r="266" spans="1:14" ht="20.25" hidden="1" customHeight="1" x14ac:dyDescent="0.25">
      <c r="A266" s="7">
        <v>253</v>
      </c>
      <c r="B266" s="20">
        <v>986</v>
      </c>
      <c r="C266" s="160">
        <v>44851</v>
      </c>
      <c r="D266" s="160">
        <v>44854</v>
      </c>
      <c r="E266" s="161">
        <v>44862</v>
      </c>
      <c r="F266" s="126" t="str">
        <f t="shared" si="9"/>
        <v>986/2022</v>
      </c>
      <c r="G266" s="160">
        <v>44862</v>
      </c>
      <c r="H266" s="24" t="s">
        <v>509</v>
      </c>
      <c r="I266" s="114">
        <v>271306855051</v>
      </c>
      <c r="J266" s="118">
        <v>300000</v>
      </c>
      <c r="K266" s="119">
        <v>7.4999999999999997E-2</v>
      </c>
      <c r="L266" s="46" t="s">
        <v>17</v>
      </c>
      <c r="M266" s="38" t="s">
        <v>30</v>
      </c>
      <c r="N266" s="126" t="s">
        <v>46</v>
      </c>
    </row>
    <row r="267" spans="1:14" ht="20.25" hidden="1" customHeight="1" x14ac:dyDescent="0.25">
      <c r="A267" s="7">
        <v>254</v>
      </c>
      <c r="B267" s="20">
        <v>987</v>
      </c>
      <c r="C267" s="21">
        <v>44860</v>
      </c>
      <c r="D267" s="21">
        <v>44860</v>
      </c>
      <c r="E267" s="56">
        <v>44862</v>
      </c>
      <c r="F267" s="24" t="str">
        <f t="shared" si="9"/>
        <v>987/2022</v>
      </c>
      <c r="G267" s="21">
        <v>44862</v>
      </c>
      <c r="H267" s="24" t="s">
        <v>506</v>
      </c>
      <c r="I267" s="115" t="s">
        <v>507</v>
      </c>
      <c r="J267" s="118">
        <v>500000</v>
      </c>
      <c r="K267" s="119">
        <v>3.7499999999999999E-2</v>
      </c>
      <c r="L267" s="7" t="s">
        <v>17</v>
      </c>
      <c r="M267" s="38" t="s">
        <v>30</v>
      </c>
      <c r="N267" s="24" t="s">
        <v>46</v>
      </c>
    </row>
    <row r="268" spans="1:14" ht="20.25" hidden="1" customHeight="1" x14ac:dyDescent="0.25">
      <c r="A268" s="7">
        <v>255</v>
      </c>
      <c r="B268" s="20">
        <v>988</v>
      </c>
      <c r="C268" s="21">
        <v>44858</v>
      </c>
      <c r="D268" s="21">
        <v>44861</v>
      </c>
      <c r="E268" s="56">
        <v>44865</v>
      </c>
      <c r="F268" s="24" t="str">
        <f t="shared" si="9"/>
        <v>988/2022</v>
      </c>
      <c r="G268" s="21">
        <v>44865</v>
      </c>
      <c r="H268" s="24" t="s">
        <v>252</v>
      </c>
      <c r="I268" s="24">
        <v>7402008563</v>
      </c>
      <c r="J268" s="118">
        <v>5000000</v>
      </c>
      <c r="K268" s="119">
        <v>3.7499999999999999E-2</v>
      </c>
      <c r="L268" s="7" t="s">
        <v>17</v>
      </c>
      <c r="M268" s="38" t="s">
        <v>30</v>
      </c>
      <c r="N268" s="24" t="s">
        <v>47</v>
      </c>
    </row>
    <row r="269" spans="1:14" ht="20.25" hidden="1" customHeight="1" x14ac:dyDescent="0.25">
      <c r="A269" s="7">
        <v>256</v>
      </c>
      <c r="B269" s="20">
        <v>989</v>
      </c>
      <c r="C269" s="21">
        <v>44844</v>
      </c>
      <c r="D269" s="21">
        <v>44848</v>
      </c>
      <c r="E269" s="56">
        <v>44867</v>
      </c>
      <c r="F269" s="24" t="str">
        <f t="shared" si="9"/>
        <v>989/2022</v>
      </c>
      <c r="G269" s="21">
        <v>44867</v>
      </c>
      <c r="H269" s="24" t="s">
        <v>402</v>
      </c>
      <c r="I269" s="24">
        <v>7404036358</v>
      </c>
      <c r="J269" s="118">
        <v>1500000</v>
      </c>
      <c r="K269" s="119">
        <v>0.02</v>
      </c>
      <c r="L269" s="7" t="s">
        <v>17</v>
      </c>
      <c r="M269" s="38" t="s">
        <v>30</v>
      </c>
      <c r="N269" s="24" t="s">
        <v>47</v>
      </c>
    </row>
    <row r="270" spans="1:14" ht="20.25" hidden="1" customHeight="1" x14ac:dyDescent="0.25">
      <c r="A270" s="7">
        <v>257</v>
      </c>
      <c r="B270" s="20">
        <v>990</v>
      </c>
      <c r="C270" s="21">
        <v>44862</v>
      </c>
      <c r="D270" s="21">
        <v>44866</v>
      </c>
      <c r="E270" s="56">
        <v>44867</v>
      </c>
      <c r="F270" s="24" t="str">
        <f t="shared" si="9"/>
        <v>990/2022</v>
      </c>
      <c r="G270" s="21">
        <v>44867</v>
      </c>
      <c r="H270" s="24" t="s">
        <v>514</v>
      </c>
      <c r="I270" s="114">
        <v>744719688846</v>
      </c>
      <c r="J270" s="118">
        <v>95000</v>
      </c>
      <c r="K270" s="119">
        <v>7.4999999999999997E-2</v>
      </c>
      <c r="L270" s="46" t="s">
        <v>17</v>
      </c>
      <c r="M270" s="38" t="s">
        <v>30</v>
      </c>
      <c r="N270" s="126" t="s">
        <v>46</v>
      </c>
    </row>
    <row r="271" spans="1:14" ht="20.25" hidden="1" customHeight="1" x14ac:dyDescent="0.25">
      <c r="A271" s="7">
        <v>258</v>
      </c>
      <c r="B271" s="20">
        <v>991</v>
      </c>
      <c r="C271" s="21">
        <v>44862</v>
      </c>
      <c r="D271" s="21">
        <v>44866</v>
      </c>
      <c r="E271" s="56">
        <v>44868</v>
      </c>
      <c r="F271" s="24" t="str">
        <f t="shared" si="9"/>
        <v>991/2022</v>
      </c>
      <c r="G271" s="21">
        <v>44883</v>
      </c>
      <c r="H271" s="24" t="s">
        <v>519</v>
      </c>
      <c r="I271" s="115" t="s">
        <v>524</v>
      </c>
      <c r="J271" s="118">
        <v>1500000</v>
      </c>
      <c r="K271" s="119">
        <v>7.4999999999999997E-2</v>
      </c>
      <c r="L271" s="7" t="s">
        <v>17</v>
      </c>
      <c r="M271" s="38" t="s">
        <v>30</v>
      </c>
      <c r="N271" s="24" t="s">
        <v>47</v>
      </c>
    </row>
    <row r="272" spans="1:14" ht="20.25" hidden="1" customHeight="1" x14ac:dyDescent="0.25">
      <c r="A272" s="7">
        <v>259</v>
      </c>
      <c r="B272" s="20">
        <v>992</v>
      </c>
      <c r="C272" s="21">
        <v>44862</v>
      </c>
      <c r="D272" s="21">
        <v>44865</v>
      </c>
      <c r="E272" s="56">
        <v>44868</v>
      </c>
      <c r="F272" s="24" t="str">
        <f t="shared" si="9"/>
        <v>992/2022</v>
      </c>
      <c r="G272" s="21">
        <v>44868</v>
      </c>
      <c r="H272" s="24" t="s">
        <v>459</v>
      </c>
      <c r="I272" s="114">
        <v>741802767696</v>
      </c>
      <c r="J272" s="118">
        <v>3000000</v>
      </c>
      <c r="K272" s="119">
        <v>7.4999999999999997E-2</v>
      </c>
      <c r="L272" s="7" t="s">
        <v>17</v>
      </c>
      <c r="M272" s="38" t="s">
        <v>30</v>
      </c>
      <c r="N272" s="24" t="s">
        <v>57</v>
      </c>
    </row>
    <row r="273" spans="1:14" ht="20.25" hidden="1" customHeight="1" x14ac:dyDescent="0.25">
      <c r="A273" s="7">
        <v>260</v>
      </c>
      <c r="B273" s="24">
        <v>993</v>
      </c>
      <c r="C273" s="21">
        <v>44865</v>
      </c>
      <c r="D273" s="21">
        <v>44867</v>
      </c>
      <c r="E273" s="56">
        <v>44868</v>
      </c>
      <c r="F273" s="24" t="str">
        <f t="shared" si="9"/>
        <v>993/2022</v>
      </c>
      <c r="G273" s="21">
        <v>44868</v>
      </c>
      <c r="H273" s="24" t="s">
        <v>522</v>
      </c>
      <c r="I273" s="24">
        <v>7415091417</v>
      </c>
      <c r="J273" s="118">
        <v>5000000</v>
      </c>
      <c r="K273" s="119">
        <v>3.7499999999999999E-2</v>
      </c>
      <c r="L273" s="7" t="s">
        <v>17</v>
      </c>
      <c r="M273" s="38" t="s">
        <v>30</v>
      </c>
      <c r="N273" s="24" t="s">
        <v>47</v>
      </c>
    </row>
    <row r="274" spans="1:14" ht="20.25" hidden="1" customHeight="1" x14ac:dyDescent="0.25">
      <c r="A274" s="7">
        <v>261</v>
      </c>
      <c r="B274" s="20">
        <v>994</v>
      </c>
      <c r="C274" s="21">
        <v>44867</v>
      </c>
      <c r="D274" s="21">
        <v>44868</v>
      </c>
      <c r="E274" s="56">
        <v>44868</v>
      </c>
      <c r="F274" s="24" t="str">
        <f t="shared" si="9"/>
        <v>994/2022</v>
      </c>
      <c r="G274" s="21">
        <v>44868</v>
      </c>
      <c r="H274" s="24" t="s">
        <v>518</v>
      </c>
      <c r="I274" s="114">
        <v>744807807690</v>
      </c>
      <c r="J274" s="118">
        <v>120000</v>
      </c>
      <c r="K274" s="119">
        <v>7.4999999999999997E-2</v>
      </c>
      <c r="L274" s="7" t="s">
        <v>17</v>
      </c>
      <c r="M274" s="38" t="s">
        <v>30</v>
      </c>
      <c r="N274" s="24" t="s">
        <v>46</v>
      </c>
    </row>
    <row r="275" spans="1:14" ht="20.25" hidden="1" customHeight="1" x14ac:dyDescent="0.25">
      <c r="A275" s="7">
        <v>262</v>
      </c>
      <c r="B275" s="20">
        <v>995</v>
      </c>
      <c r="C275" s="21">
        <v>44866</v>
      </c>
      <c r="D275" s="21">
        <v>44866</v>
      </c>
      <c r="E275" s="56">
        <v>44868</v>
      </c>
      <c r="F275" s="24" t="str">
        <f t="shared" si="9"/>
        <v>995/2022</v>
      </c>
      <c r="G275" s="21">
        <v>44868</v>
      </c>
      <c r="H275" s="24" t="s">
        <v>516</v>
      </c>
      <c r="I275" s="114">
        <v>740201946459</v>
      </c>
      <c r="J275" s="118">
        <v>207000</v>
      </c>
      <c r="K275" s="119">
        <v>7.4999999999999997E-2</v>
      </c>
      <c r="L275" s="7" t="s">
        <v>17</v>
      </c>
      <c r="M275" s="38" t="s">
        <v>30</v>
      </c>
      <c r="N275" s="24" t="s">
        <v>46</v>
      </c>
    </row>
    <row r="276" spans="1:14" ht="20.25" hidden="1" customHeight="1" x14ac:dyDescent="0.25">
      <c r="A276" s="7">
        <v>263</v>
      </c>
      <c r="B276" s="20">
        <v>996</v>
      </c>
      <c r="C276" s="21">
        <v>44866</v>
      </c>
      <c r="D276" s="21">
        <v>44867</v>
      </c>
      <c r="E276" s="56">
        <v>44868</v>
      </c>
      <c r="F276" s="24" t="str">
        <f t="shared" si="9"/>
        <v>996/2022</v>
      </c>
      <c r="G276" s="21">
        <v>44868</v>
      </c>
      <c r="H276" s="24" t="s">
        <v>520</v>
      </c>
      <c r="I276" s="115" t="s">
        <v>521</v>
      </c>
      <c r="J276" s="118">
        <v>3200000</v>
      </c>
      <c r="K276" s="119">
        <v>7.4999999999999997E-2</v>
      </c>
      <c r="L276" s="7" t="s">
        <v>17</v>
      </c>
      <c r="M276" s="38" t="s">
        <v>30</v>
      </c>
      <c r="N276" s="24" t="s">
        <v>47</v>
      </c>
    </row>
    <row r="277" spans="1:14" ht="20.25" hidden="1" customHeight="1" x14ac:dyDescent="0.25">
      <c r="A277" s="7">
        <v>264</v>
      </c>
      <c r="B277" s="20">
        <v>997</v>
      </c>
      <c r="C277" s="21">
        <v>44862</v>
      </c>
      <c r="D277" s="21">
        <v>44866</v>
      </c>
      <c r="E277" s="56">
        <v>44868</v>
      </c>
      <c r="F277" s="24" t="str">
        <f t="shared" si="9"/>
        <v>997/2022</v>
      </c>
      <c r="G277" s="21">
        <v>44868</v>
      </c>
      <c r="H277" s="24" t="s">
        <v>525</v>
      </c>
      <c r="I277" s="115" t="s">
        <v>526</v>
      </c>
      <c r="J277" s="118">
        <v>1000000</v>
      </c>
      <c r="K277" s="119">
        <v>3.7499999999999999E-2</v>
      </c>
      <c r="L277" s="7" t="s">
        <v>17</v>
      </c>
      <c r="M277" s="38" t="s">
        <v>30</v>
      </c>
      <c r="N277" s="24" t="s">
        <v>46</v>
      </c>
    </row>
    <row r="278" spans="1:14" ht="20.25" hidden="1" customHeight="1" x14ac:dyDescent="0.25">
      <c r="A278" s="7">
        <v>265</v>
      </c>
      <c r="B278" s="20">
        <v>998</v>
      </c>
      <c r="C278" s="21">
        <v>44861</v>
      </c>
      <c r="D278" s="21">
        <v>44867</v>
      </c>
      <c r="E278" s="56">
        <v>44872</v>
      </c>
      <c r="F278" s="24" t="str">
        <f t="shared" si="9"/>
        <v>998/2022</v>
      </c>
      <c r="G278" s="21">
        <v>44872</v>
      </c>
      <c r="H278" s="24" t="s">
        <v>527</v>
      </c>
      <c r="I278" s="115" t="s">
        <v>528</v>
      </c>
      <c r="J278" s="118">
        <v>2800000</v>
      </c>
      <c r="K278" s="119">
        <v>3.7499999999999999E-2</v>
      </c>
      <c r="L278" s="7" t="s">
        <v>17</v>
      </c>
      <c r="M278" s="38" t="s">
        <v>30</v>
      </c>
      <c r="N278" s="24" t="s">
        <v>47</v>
      </c>
    </row>
    <row r="279" spans="1:14" ht="20.25" hidden="1" customHeight="1" x14ac:dyDescent="0.25">
      <c r="A279" s="7">
        <v>266</v>
      </c>
      <c r="B279" s="20">
        <v>999</v>
      </c>
      <c r="C279" s="21">
        <v>44867</v>
      </c>
      <c r="D279" s="21">
        <v>44868</v>
      </c>
      <c r="E279" s="56">
        <v>44872</v>
      </c>
      <c r="F279" s="24" t="str">
        <f t="shared" si="9"/>
        <v>999/2022</v>
      </c>
      <c r="G279" s="21">
        <v>44872</v>
      </c>
      <c r="H279" s="24" t="s">
        <v>511</v>
      </c>
      <c r="I279" s="114">
        <v>740493203634</v>
      </c>
      <c r="J279" s="118">
        <v>350000</v>
      </c>
      <c r="K279" s="119">
        <v>3.7499999999999999E-2</v>
      </c>
      <c r="L279" s="7" t="s">
        <v>17</v>
      </c>
      <c r="M279" s="38" t="s">
        <v>30</v>
      </c>
      <c r="N279" s="24" t="s">
        <v>46</v>
      </c>
    </row>
    <row r="280" spans="1:14" ht="20.25" hidden="1" customHeight="1" x14ac:dyDescent="0.25">
      <c r="A280" s="7">
        <v>267</v>
      </c>
      <c r="B280" s="20">
        <v>1000</v>
      </c>
      <c r="C280" s="21">
        <v>44858</v>
      </c>
      <c r="D280" s="21">
        <v>44866</v>
      </c>
      <c r="E280" s="56">
        <v>44872</v>
      </c>
      <c r="F280" s="24" t="str">
        <f t="shared" si="9"/>
        <v>1000/2022</v>
      </c>
      <c r="G280" s="21">
        <v>44872</v>
      </c>
      <c r="H280" s="24" t="s">
        <v>441</v>
      </c>
      <c r="I280" s="114">
        <v>741500141310</v>
      </c>
      <c r="J280" s="118">
        <v>1300000</v>
      </c>
      <c r="K280" s="119">
        <v>3.7499999999999999E-2</v>
      </c>
      <c r="L280" s="7" t="s">
        <v>17</v>
      </c>
      <c r="M280" s="38" t="s">
        <v>30</v>
      </c>
      <c r="N280" s="24" t="s">
        <v>47</v>
      </c>
    </row>
    <row r="281" spans="1:14" ht="20.25" hidden="1" customHeight="1" x14ac:dyDescent="0.25">
      <c r="A281" s="7">
        <v>268</v>
      </c>
      <c r="B281" s="20">
        <v>1001</v>
      </c>
      <c r="C281" s="21">
        <v>44858</v>
      </c>
      <c r="D281" s="21">
        <v>44866</v>
      </c>
      <c r="E281" s="56">
        <v>44872</v>
      </c>
      <c r="F281" s="24" t="str">
        <f t="shared" si="9"/>
        <v>1001/2022</v>
      </c>
      <c r="G281" s="21">
        <v>44872</v>
      </c>
      <c r="H281" s="24" t="s">
        <v>441</v>
      </c>
      <c r="I281" s="114">
        <v>741500141310</v>
      </c>
      <c r="J281" s="118">
        <v>300000</v>
      </c>
      <c r="K281" s="119">
        <v>3.7499999999999999E-2</v>
      </c>
      <c r="L281" s="7" t="s">
        <v>17</v>
      </c>
      <c r="M281" s="38" t="s">
        <v>30</v>
      </c>
      <c r="N281" s="24" t="s">
        <v>47</v>
      </c>
    </row>
    <row r="282" spans="1:14" ht="20.25" hidden="1" customHeight="1" x14ac:dyDescent="0.25">
      <c r="A282" s="7">
        <v>269</v>
      </c>
      <c r="B282" s="20">
        <v>1002</v>
      </c>
      <c r="C282" s="21">
        <v>44858</v>
      </c>
      <c r="D282" s="21">
        <v>44861</v>
      </c>
      <c r="E282" s="56">
        <v>44873</v>
      </c>
      <c r="F282" s="24" t="str">
        <f t="shared" si="9"/>
        <v>1002/2022</v>
      </c>
      <c r="G282" s="21">
        <v>44873</v>
      </c>
      <c r="H282" s="24" t="s">
        <v>476</v>
      </c>
      <c r="I282" s="24">
        <v>7453245280</v>
      </c>
      <c r="J282" s="118">
        <v>5000000</v>
      </c>
      <c r="K282" s="119">
        <v>7.4999999999999997E-2</v>
      </c>
      <c r="L282" s="7" t="s">
        <v>17</v>
      </c>
      <c r="M282" s="38" t="s">
        <v>30</v>
      </c>
      <c r="N282" s="24" t="s">
        <v>47</v>
      </c>
    </row>
    <row r="283" spans="1:14" ht="20.25" hidden="1" customHeight="1" x14ac:dyDescent="0.25">
      <c r="A283" s="7">
        <v>270</v>
      </c>
      <c r="B283" s="20">
        <v>1003</v>
      </c>
      <c r="C283" s="21">
        <v>44861</v>
      </c>
      <c r="D283" s="21">
        <v>44866</v>
      </c>
      <c r="E283" s="56">
        <v>44874</v>
      </c>
      <c r="F283" s="24" t="str">
        <f t="shared" si="9"/>
        <v>1003/2022</v>
      </c>
      <c r="G283" s="21">
        <v>44874</v>
      </c>
      <c r="H283" s="24" t="s">
        <v>531</v>
      </c>
      <c r="I283" s="115" t="s">
        <v>532</v>
      </c>
      <c r="J283" s="118">
        <v>1600000</v>
      </c>
      <c r="K283" s="119">
        <v>3.7499999999999999E-2</v>
      </c>
      <c r="L283" s="7" t="s">
        <v>17</v>
      </c>
      <c r="M283" s="38" t="s">
        <v>30</v>
      </c>
      <c r="N283" s="24" t="s">
        <v>47</v>
      </c>
    </row>
    <row r="284" spans="1:14" ht="20.25" hidden="1" customHeight="1" x14ac:dyDescent="0.25">
      <c r="A284" s="7">
        <v>271</v>
      </c>
      <c r="B284" s="20">
        <v>1004</v>
      </c>
      <c r="C284" s="21">
        <v>44873</v>
      </c>
      <c r="D284" s="21">
        <v>44875</v>
      </c>
      <c r="E284" s="56">
        <v>44876</v>
      </c>
      <c r="F284" s="24" t="str">
        <f t="shared" si="9"/>
        <v>1004/2022</v>
      </c>
      <c r="G284" s="21">
        <v>44876</v>
      </c>
      <c r="H284" s="24" t="s">
        <v>424</v>
      </c>
      <c r="I284" s="173" t="s">
        <v>535</v>
      </c>
      <c r="J284" s="118">
        <v>300000</v>
      </c>
      <c r="K284" s="119">
        <v>7.4999999999999997E-2</v>
      </c>
      <c r="L284" s="7" t="s">
        <v>17</v>
      </c>
      <c r="M284" s="38" t="s">
        <v>30</v>
      </c>
      <c r="N284" s="24" t="s">
        <v>46</v>
      </c>
    </row>
    <row r="285" spans="1:14" ht="20.25" hidden="1" customHeight="1" x14ac:dyDescent="0.25">
      <c r="A285" s="7">
        <v>272</v>
      </c>
      <c r="B285" s="20">
        <v>1005</v>
      </c>
      <c r="C285" s="21">
        <v>44868</v>
      </c>
      <c r="D285" s="21">
        <v>44875</v>
      </c>
      <c r="E285" s="56">
        <v>44876</v>
      </c>
      <c r="F285" s="24" t="str">
        <f t="shared" si="9"/>
        <v>1005/2022</v>
      </c>
      <c r="G285" s="21">
        <v>44876</v>
      </c>
      <c r="H285" s="24" t="s">
        <v>496</v>
      </c>
      <c r="I285" s="24">
        <v>7440000188</v>
      </c>
      <c r="J285" s="118">
        <v>4000000</v>
      </c>
      <c r="K285" s="119">
        <v>0.02</v>
      </c>
      <c r="L285" s="7" t="s">
        <v>17</v>
      </c>
      <c r="M285" s="38" t="s">
        <v>30</v>
      </c>
      <c r="N285" s="24" t="s">
        <v>47</v>
      </c>
    </row>
    <row r="286" spans="1:14" ht="20.25" hidden="1" customHeight="1" x14ac:dyDescent="0.25">
      <c r="A286" s="7">
        <v>273</v>
      </c>
      <c r="B286" s="20">
        <v>1006</v>
      </c>
      <c r="C286" s="21">
        <v>44868</v>
      </c>
      <c r="D286" s="21">
        <v>44875</v>
      </c>
      <c r="E286" s="56">
        <v>44876</v>
      </c>
      <c r="F286" s="24" t="str">
        <f t="shared" si="9"/>
        <v>1006/2022</v>
      </c>
      <c r="G286" s="21">
        <v>44876</v>
      </c>
      <c r="H286" s="24" t="s">
        <v>490</v>
      </c>
      <c r="I286" s="24">
        <v>7440000526</v>
      </c>
      <c r="J286" s="118">
        <v>2000000</v>
      </c>
      <c r="K286" s="119">
        <v>0.02</v>
      </c>
      <c r="L286" s="7" t="s">
        <v>17</v>
      </c>
      <c r="M286" s="38" t="s">
        <v>30</v>
      </c>
      <c r="N286" s="24" t="s">
        <v>47</v>
      </c>
    </row>
    <row r="287" spans="1:14" ht="20.25" hidden="1" customHeight="1" x14ac:dyDescent="0.25">
      <c r="A287" s="7">
        <v>274</v>
      </c>
      <c r="B287" s="20">
        <v>1007</v>
      </c>
      <c r="C287" s="21">
        <v>44875</v>
      </c>
      <c r="D287" s="21">
        <v>44875</v>
      </c>
      <c r="E287" s="56">
        <v>44876</v>
      </c>
      <c r="F287" s="24" t="str">
        <f t="shared" si="9"/>
        <v>1007/2022</v>
      </c>
      <c r="G287" s="21">
        <v>44876</v>
      </c>
      <c r="H287" s="24" t="s">
        <v>536</v>
      </c>
      <c r="I287" s="115" t="s">
        <v>537</v>
      </c>
      <c r="J287" s="118">
        <v>200000</v>
      </c>
      <c r="K287" s="119">
        <v>7.4999999999999997E-2</v>
      </c>
      <c r="L287" s="7" t="s">
        <v>17</v>
      </c>
      <c r="M287" s="38" t="s">
        <v>30</v>
      </c>
      <c r="N287" s="24" t="s">
        <v>46</v>
      </c>
    </row>
    <row r="288" spans="1:14" ht="20.25" hidden="1" customHeight="1" x14ac:dyDescent="0.25">
      <c r="A288" s="7">
        <v>275</v>
      </c>
      <c r="B288" s="20">
        <v>1008</v>
      </c>
      <c r="C288" s="21">
        <v>44858</v>
      </c>
      <c r="D288" s="21">
        <v>44861</v>
      </c>
      <c r="E288" s="56">
        <v>44879</v>
      </c>
      <c r="F288" s="24" t="str">
        <f t="shared" si="9"/>
        <v>1008/2022</v>
      </c>
      <c r="G288" s="21">
        <v>44879</v>
      </c>
      <c r="H288" s="24" t="s">
        <v>540</v>
      </c>
      <c r="I288" s="115" t="s">
        <v>541</v>
      </c>
      <c r="J288" s="118">
        <v>1500000</v>
      </c>
      <c r="K288" s="119">
        <v>7.4999999999999997E-2</v>
      </c>
      <c r="L288" s="7" t="s">
        <v>17</v>
      </c>
      <c r="M288" s="38" t="s">
        <v>30</v>
      </c>
      <c r="N288" s="24" t="s">
        <v>57</v>
      </c>
    </row>
    <row r="289" spans="1:14" ht="20.25" hidden="1" customHeight="1" x14ac:dyDescent="0.25">
      <c r="A289" s="7">
        <v>276</v>
      </c>
      <c r="B289" s="20">
        <v>1009</v>
      </c>
      <c r="C289" s="21">
        <v>44846</v>
      </c>
      <c r="D289" s="21">
        <v>44852</v>
      </c>
      <c r="E289" s="56">
        <v>44879</v>
      </c>
      <c r="F289" s="24" t="str">
        <f t="shared" si="9"/>
        <v>1009/2022</v>
      </c>
      <c r="G289" s="21">
        <v>44879</v>
      </c>
      <c r="H289" s="24" t="s">
        <v>485</v>
      </c>
      <c r="I289" s="115" t="s">
        <v>538</v>
      </c>
      <c r="J289" s="118">
        <v>1000000</v>
      </c>
      <c r="K289" s="119">
        <v>3.7499999999999999E-2</v>
      </c>
      <c r="L289" s="7" t="s">
        <v>17</v>
      </c>
      <c r="M289" s="38" t="s">
        <v>30</v>
      </c>
      <c r="N289" s="24" t="s">
        <v>46</v>
      </c>
    </row>
    <row r="290" spans="1:14" ht="20.25" hidden="1" customHeight="1" x14ac:dyDescent="0.25">
      <c r="A290" s="7">
        <v>277</v>
      </c>
      <c r="B290" s="20">
        <v>1010</v>
      </c>
      <c r="C290" s="21">
        <v>44875</v>
      </c>
      <c r="D290" s="21">
        <v>44879</v>
      </c>
      <c r="E290" s="56">
        <v>44880</v>
      </c>
      <c r="F290" s="24" t="str">
        <f t="shared" si="9"/>
        <v>1010/2022</v>
      </c>
      <c r="G290" s="21">
        <v>44880</v>
      </c>
      <c r="H290" s="24" t="s">
        <v>542</v>
      </c>
      <c r="I290" s="115" t="s">
        <v>543</v>
      </c>
      <c r="J290" s="118">
        <v>230000</v>
      </c>
      <c r="K290" s="119">
        <v>3.7499999999999999E-2</v>
      </c>
      <c r="L290" s="7" t="s">
        <v>17</v>
      </c>
      <c r="M290" s="38" t="s">
        <v>30</v>
      </c>
      <c r="N290" s="24" t="s">
        <v>46</v>
      </c>
    </row>
    <row r="291" spans="1:14" ht="20.25" hidden="1" customHeight="1" x14ac:dyDescent="0.25">
      <c r="A291" s="7">
        <v>278</v>
      </c>
      <c r="B291" s="20">
        <v>1011</v>
      </c>
      <c r="C291" s="21">
        <v>44876</v>
      </c>
      <c r="D291" s="21">
        <v>44880</v>
      </c>
      <c r="E291" s="56">
        <v>44880</v>
      </c>
      <c r="F291" s="24" t="str">
        <f t="shared" si="9"/>
        <v>1011/2022</v>
      </c>
      <c r="G291" s="21">
        <v>44880</v>
      </c>
      <c r="H291" s="24" t="s">
        <v>545</v>
      </c>
      <c r="I291" s="114">
        <v>741300118169</v>
      </c>
      <c r="J291" s="118">
        <v>1000000</v>
      </c>
      <c r="K291" s="119">
        <v>7.4999999999999997E-2</v>
      </c>
      <c r="L291" s="7" t="s">
        <v>17</v>
      </c>
      <c r="M291" s="38" t="s">
        <v>30</v>
      </c>
      <c r="N291" s="24" t="s">
        <v>47</v>
      </c>
    </row>
    <row r="292" spans="1:14" ht="20.25" hidden="1" customHeight="1" x14ac:dyDescent="0.25">
      <c r="A292" s="7">
        <v>279</v>
      </c>
      <c r="B292" s="20">
        <v>1012</v>
      </c>
      <c r="C292" s="21">
        <v>44876</v>
      </c>
      <c r="D292" s="21">
        <v>44879</v>
      </c>
      <c r="E292" s="56">
        <v>44882</v>
      </c>
      <c r="F292" s="24" t="str">
        <f t="shared" si="9"/>
        <v>1012/2022</v>
      </c>
      <c r="G292" s="21">
        <v>44880</v>
      </c>
      <c r="H292" s="24" t="s">
        <v>498</v>
      </c>
      <c r="I292" s="114">
        <v>744714713094</v>
      </c>
      <c r="J292" s="118">
        <v>700000</v>
      </c>
      <c r="K292" s="119">
        <v>7.4999999999999997E-2</v>
      </c>
      <c r="L292" s="7" t="s">
        <v>17</v>
      </c>
      <c r="M292" s="38" t="s">
        <v>30</v>
      </c>
      <c r="N292" s="24" t="s">
        <v>47</v>
      </c>
    </row>
    <row r="293" spans="1:14" ht="20.25" hidden="1" customHeight="1" x14ac:dyDescent="0.25">
      <c r="A293" s="7">
        <v>280</v>
      </c>
      <c r="B293" s="20">
        <v>1013</v>
      </c>
      <c r="C293" s="21">
        <v>44879</v>
      </c>
      <c r="D293" s="21">
        <v>44881</v>
      </c>
      <c r="E293" s="56">
        <v>44883</v>
      </c>
      <c r="F293" s="24" t="str">
        <f t="shared" si="9"/>
        <v>1013/2022</v>
      </c>
      <c r="G293" s="21">
        <v>44883</v>
      </c>
      <c r="H293" s="24" t="s">
        <v>550</v>
      </c>
      <c r="I293" s="114">
        <v>744900074134</v>
      </c>
      <c r="J293" s="118">
        <v>300000</v>
      </c>
      <c r="K293" s="119">
        <v>3.7499999999999999E-2</v>
      </c>
      <c r="L293" s="7" t="s">
        <v>17</v>
      </c>
      <c r="M293" s="38" t="s">
        <v>30</v>
      </c>
      <c r="N293" s="24" t="s">
        <v>46</v>
      </c>
    </row>
    <row r="294" spans="1:14" ht="20.25" hidden="1" customHeight="1" x14ac:dyDescent="0.25">
      <c r="A294" s="7">
        <v>281</v>
      </c>
      <c r="B294" s="20">
        <v>1014</v>
      </c>
      <c r="C294" s="21">
        <v>44881</v>
      </c>
      <c r="D294" s="21">
        <v>44882</v>
      </c>
      <c r="E294" s="56">
        <v>44883</v>
      </c>
      <c r="F294" s="24" t="str">
        <f t="shared" si="9"/>
        <v>1014/2022</v>
      </c>
      <c r="G294" s="21">
        <v>44883</v>
      </c>
      <c r="H294" s="24" t="s">
        <v>547</v>
      </c>
      <c r="I294" s="114">
        <v>742303432512</v>
      </c>
      <c r="J294" s="118">
        <v>300000</v>
      </c>
      <c r="K294" s="119">
        <v>3.7499999999999999E-2</v>
      </c>
      <c r="L294" s="7" t="s">
        <v>17</v>
      </c>
      <c r="M294" s="38" t="s">
        <v>30</v>
      </c>
      <c r="N294" s="24" t="s">
        <v>46</v>
      </c>
    </row>
    <row r="295" spans="1:14" ht="20.25" hidden="1" customHeight="1" x14ac:dyDescent="0.25">
      <c r="A295" s="7">
        <v>282</v>
      </c>
      <c r="B295" s="20">
        <v>1015</v>
      </c>
      <c r="C295" s="21">
        <v>44881</v>
      </c>
      <c r="D295" s="21">
        <v>44882</v>
      </c>
      <c r="E295" s="174">
        <v>44883</v>
      </c>
      <c r="F295" s="24" t="str">
        <f t="shared" si="9"/>
        <v>1015/2022</v>
      </c>
      <c r="G295" s="21">
        <v>44883</v>
      </c>
      <c r="H295" s="24" t="s">
        <v>547</v>
      </c>
      <c r="I295" s="114">
        <v>742303432512</v>
      </c>
      <c r="J295" s="118">
        <v>200000</v>
      </c>
      <c r="K295" s="119">
        <v>3.7499999999999999E-2</v>
      </c>
      <c r="L295" s="7" t="s">
        <v>17</v>
      </c>
      <c r="M295" s="38" t="s">
        <v>30</v>
      </c>
      <c r="N295" s="24" t="s">
        <v>46</v>
      </c>
    </row>
    <row r="296" spans="1:14" ht="20.25" hidden="1" customHeight="1" x14ac:dyDescent="0.25">
      <c r="A296" s="7">
        <v>283</v>
      </c>
      <c r="B296" s="20">
        <v>1016</v>
      </c>
      <c r="C296" s="21">
        <v>44880</v>
      </c>
      <c r="D296" s="21">
        <v>44883</v>
      </c>
      <c r="E296" s="175">
        <v>44883</v>
      </c>
      <c r="F296" s="24" t="str">
        <f t="shared" si="9"/>
        <v>1016/2022</v>
      </c>
      <c r="G296" s="21">
        <v>44883</v>
      </c>
      <c r="H296" s="4" t="s">
        <v>453</v>
      </c>
      <c r="I296" s="24">
        <v>7430031420</v>
      </c>
      <c r="J296" s="118">
        <v>4000000</v>
      </c>
      <c r="K296" s="119">
        <v>7.4999999999999997E-2</v>
      </c>
      <c r="L296" s="2" t="s">
        <v>17</v>
      </c>
      <c r="M296" s="38" t="s">
        <v>30</v>
      </c>
      <c r="N296" s="24" t="s">
        <v>47</v>
      </c>
    </row>
    <row r="297" spans="1:14" ht="20.25" hidden="1" customHeight="1" x14ac:dyDescent="0.25">
      <c r="A297" s="7">
        <v>284</v>
      </c>
      <c r="B297" s="20">
        <v>1017</v>
      </c>
      <c r="C297" s="21">
        <v>44880</v>
      </c>
      <c r="D297" s="21">
        <v>44886</v>
      </c>
      <c r="E297" s="56">
        <v>44888</v>
      </c>
      <c r="F297" s="24" t="str">
        <f t="shared" si="9"/>
        <v>1017/2022</v>
      </c>
      <c r="G297" s="21">
        <v>44888</v>
      </c>
      <c r="H297" s="24" t="s">
        <v>423</v>
      </c>
      <c r="I297" s="24">
        <v>7460019042</v>
      </c>
      <c r="J297" s="118">
        <v>5000000</v>
      </c>
      <c r="K297" s="119">
        <v>7.4999999999999997E-2</v>
      </c>
      <c r="L297" s="7" t="s">
        <v>17</v>
      </c>
      <c r="M297" s="38" t="s">
        <v>30</v>
      </c>
      <c r="N297" s="24" t="s">
        <v>47</v>
      </c>
    </row>
    <row r="298" spans="1:14" ht="20.25" hidden="1" customHeight="1" x14ac:dyDescent="0.25">
      <c r="A298" s="7">
        <v>285</v>
      </c>
      <c r="B298" s="20">
        <v>1018</v>
      </c>
      <c r="C298" s="21">
        <v>44882</v>
      </c>
      <c r="D298" s="21">
        <v>44887</v>
      </c>
      <c r="E298" s="56">
        <v>44888</v>
      </c>
      <c r="F298" s="24" t="str">
        <f t="shared" si="9"/>
        <v>1018/2022</v>
      </c>
      <c r="G298" s="21">
        <v>44888</v>
      </c>
      <c r="H298" s="24" t="s">
        <v>106</v>
      </c>
      <c r="I298" s="24">
        <v>7404050793</v>
      </c>
      <c r="J298" s="118">
        <v>3000000</v>
      </c>
      <c r="K298" s="119">
        <v>3.7499999999999999E-2</v>
      </c>
      <c r="L298" s="7" t="s">
        <v>17</v>
      </c>
      <c r="M298" s="38" t="s">
        <v>30</v>
      </c>
      <c r="N298" s="24" t="s">
        <v>47</v>
      </c>
    </row>
    <row r="299" spans="1:14" ht="20.25" hidden="1" customHeight="1" x14ac:dyDescent="0.25">
      <c r="A299" s="7">
        <v>286</v>
      </c>
      <c r="B299" s="20">
        <v>1019</v>
      </c>
      <c r="C299" s="21">
        <v>44883</v>
      </c>
      <c r="D299" s="21">
        <v>44886</v>
      </c>
      <c r="E299" s="56">
        <v>44889</v>
      </c>
      <c r="F299" s="24" t="str">
        <f t="shared" si="9"/>
        <v>1019/2022</v>
      </c>
      <c r="G299" s="21">
        <v>44889</v>
      </c>
      <c r="H299" s="24" t="s">
        <v>480</v>
      </c>
      <c r="I299" s="24">
        <v>7405012536</v>
      </c>
      <c r="J299" s="118">
        <v>1500000</v>
      </c>
      <c r="K299" s="119">
        <v>3.7499999999999999E-2</v>
      </c>
      <c r="L299" s="7" t="s">
        <v>17</v>
      </c>
      <c r="M299" s="38" t="s">
        <v>30</v>
      </c>
      <c r="N299" s="24" t="s">
        <v>47</v>
      </c>
    </row>
    <row r="300" spans="1:14" ht="20.25" hidden="1" customHeight="1" x14ac:dyDescent="0.25">
      <c r="A300" s="7">
        <v>287</v>
      </c>
      <c r="B300" s="20">
        <v>1020</v>
      </c>
      <c r="C300" s="21">
        <v>44882</v>
      </c>
      <c r="D300" s="21">
        <v>44886</v>
      </c>
      <c r="E300" s="56">
        <v>44893</v>
      </c>
      <c r="F300" s="24" t="str">
        <f t="shared" si="9"/>
        <v>1020/2022</v>
      </c>
      <c r="G300" s="21">
        <v>44893</v>
      </c>
      <c r="H300" s="24" t="s">
        <v>555</v>
      </c>
      <c r="I300" s="24">
        <v>7415094150</v>
      </c>
      <c r="J300" s="118">
        <v>5000000</v>
      </c>
      <c r="K300" s="119">
        <v>3.7499999999999999E-2</v>
      </c>
      <c r="L300" s="7" t="s">
        <v>17</v>
      </c>
      <c r="M300" s="38" t="s">
        <v>30</v>
      </c>
      <c r="N300" s="24" t="s">
        <v>47</v>
      </c>
    </row>
    <row r="301" spans="1:14" ht="20.25" hidden="1" customHeight="1" x14ac:dyDescent="0.25">
      <c r="A301" s="7">
        <v>288</v>
      </c>
      <c r="B301" s="20">
        <v>1021</v>
      </c>
      <c r="C301" s="21">
        <v>44882</v>
      </c>
      <c r="D301" s="21">
        <v>44886</v>
      </c>
      <c r="E301" s="56">
        <v>44893</v>
      </c>
      <c r="F301" s="24" t="str">
        <f t="shared" si="9"/>
        <v>1021/2022</v>
      </c>
      <c r="G301" s="21">
        <v>44893</v>
      </c>
      <c r="H301" s="24" t="s">
        <v>354</v>
      </c>
      <c r="I301" s="114">
        <v>741514481563</v>
      </c>
      <c r="J301" s="118">
        <v>5000000</v>
      </c>
      <c r="K301" s="119">
        <v>3.7499999999999999E-2</v>
      </c>
      <c r="L301" s="7" t="s">
        <v>17</v>
      </c>
      <c r="M301" s="38" t="s">
        <v>30</v>
      </c>
      <c r="N301" s="24" t="s">
        <v>47</v>
      </c>
    </row>
    <row r="302" spans="1:14" ht="20.25" customHeight="1" x14ac:dyDescent="0.25">
      <c r="A302" s="7">
        <v>289</v>
      </c>
      <c r="B302" s="20">
        <v>1022</v>
      </c>
      <c r="C302" s="21">
        <v>44882</v>
      </c>
      <c r="D302" s="21">
        <v>44886</v>
      </c>
      <c r="E302" s="56">
        <v>44893</v>
      </c>
      <c r="F302" s="24" t="str">
        <f t="shared" si="9"/>
        <v>1022/2022</v>
      </c>
      <c r="G302" s="21">
        <v>44893</v>
      </c>
      <c r="H302" s="24" t="s">
        <v>555</v>
      </c>
      <c r="I302" s="24">
        <v>7415094150</v>
      </c>
      <c r="J302" s="118">
        <v>7000000</v>
      </c>
      <c r="K302" s="119">
        <v>6.5000000000000002E-2</v>
      </c>
      <c r="L302" s="7" t="s">
        <v>23</v>
      </c>
      <c r="M302" s="38" t="s">
        <v>30</v>
      </c>
      <c r="N302" s="24" t="s">
        <v>47</v>
      </c>
    </row>
    <row r="303" spans="1:14" ht="20.25" hidden="1" customHeight="1" x14ac:dyDescent="0.25">
      <c r="A303" s="7">
        <v>290</v>
      </c>
      <c r="B303" s="20">
        <v>1023</v>
      </c>
      <c r="C303" s="21">
        <v>44886</v>
      </c>
      <c r="D303" s="21">
        <v>44887</v>
      </c>
      <c r="E303" s="56">
        <v>44894</v>
      </c>
      <c r="F303" s="24" t="str">
        <f t="shared" si="9"/>
        <v>1023/2022</v>
      </c>
      <c r="G303" s="21">
        <v>44894</v>
      </c>
      <c r="H303" s="24" t="s">
        <v>504</v>
      </c>
      <c r="I303" s="115" t="s">
        <v>556</v>
      </c>
      <c r="J303" s="118">
        <v>400000</v>
      </c>
      <c r="K303" s="119">
        <v>3.7499999999999999E-2</v>
      </c>
      <c r="L303" s="7" t="s">
        <v>17</v>
      </c>
      <c r="M303" s="38" t="s">
        <v>30</v>
      </c>
      <c r="N303" s="24" t="s">
        <v>47</v>
      </c>
    </row>
    <row r="304" spans="1:14" ht="20.25" hidden="1" customHeight="1" x14ac:dyDescent="0.25">
      <c r="A304" s="7">
        <v>291</v>
      </c>
      <c r="B304" s="20">
        <v>1024</v>
      </c>
      <c r="C304" s="21">
        <v>44886</v>
      </c>
      <c r="D304" s="21">
        <v>44888</v>
      </c>
      <c r="E304" s="56">
        <v>44894</v>
      </c>
      <c r="F304" s="24" t="str">
        <f t="shared" ref="F304:F313" si="10">CONCATENATE(B304,"/2022")</f>
        <v>1024/2022</v>
      </c>
      <c r="G304" s="21">
        <v>44894</v>
      </c>
      <c r="H304" s="24" t="s">
        <v>558</v>
      </c>
      <c r="I304" s="114">
        <v>742308917302</v>
      </c>
      <c r="J304" s="118">
        <v>1000000</v>
      </c>
      <c r="K304" s="119">
        <v>3.7499999999999999E-2</v>
      </c>
      <c r="L304" s="7" t="s">
        <v>17</v>
      </c>
      <c r="M304" s="38" t="s">
        <v>30</v>
      </c>
      <c r="N304" s="24" t="s">
        <v>57</v>
      </c>
    </row>
    <row r="305" spans="1:14" ht="20.25" hidden="1" customHeight="1" x14ac:dyDescent="0.25">
      <c r="A305" s="7">
        <v>292</v>
      </c>
      <c r="B305" s="20">
        <v>1025</v>
      </c>
      <c r="C305" s="21">
        <v>44886</v>
      </c>
      <c r="D305" s="21">
        <v>44888</v>
      </c>
      <c r="E305" s="56">
        <v>44895</v>
      </c>
      <c r="F305" s="24" t="str">
        <f t="shared" si="10"/>
        <v>1025/2022</v>
      </c>
      <c r="G305" s="21">
        <v>44895</v>
      </c>
      <c r="H305" s="24" t="s">
        <v>564</v>
      </c>
      <c r="I305" s="24">
        <v>7451073396</v>
      </c>
      <c r="J305" s="118">
        <v>5000000</v>
      </c>
      <c r="K305" s="119">
        <v>0.02</v>
      </c>
      <c r="L305" s="7" t="s">
        <v>17</v>
      </c>
      <c r="M305" s="38" t="s">
        <v>30</v>
      </c>
      <c r="N305" s="24" t="s">
        <v>47</v>
      </c>
    </row>
    <row r="306" spans="1:14" ht="20.25" hidden="1" customHeight="1" x14ac:dyDescent="0.25">
      <c r="A306" s="7">
        <v>293</v>
      </c>
      <c r="B306" s="20">
        <v>1026</v>
      </c>
      <c r="C306" s="21">
        <v>44887</v>
      </c>
      <c r="D306" s="21">
        <v>44889</v>
      </c>
      <c r="E306" s="56">
        <v>44895</v>
      </c>
      <c r="F306" s="24" t="str">
        <f t="shared" si="10"/>
        <v>1026/2022</v>
      </c>
      <c r="G306" s="21">
        <v>44895</v>
      </c>
      <c r="H306" s="24" t="s">
        <v>460</v>
      </c>
      <c r="I306" s="3">
        <v>7404070623</v>
      </c>
      <c r="J306" s="118">
        <v>5000000</v>
      </c>
      <c r="K306" s="119">
        <v>3.7499999999999999E-2</v>
      </c>
      <c r="L306" s="7" t="s">
        <v>17</v>
      </c>
      <c r="M306" s="38" t="s">
        <v>30</v>
      </c>
      <c r="N306" s="24" t="s">
        <v>47</v>
      </c>
    </row>
    <row r="307" spans="1:14" ht="20.25" hidden="1" customHeight="1" x14ac:dyDescent="0.25">
      <c r="A307" s="7">
        <v>294</v>
      </c>
      <c r="B307" s="20">
        <v>1027</v>
      </c>
      <c r="C307" s="21">
        <v>44873</v>
      </c>
      <c r="D307" s="21">
        <v>44879</v>
      </c>
      <c r="E307" s="56">
        <v>44895</v>
      </c>
      <c r="F307" s="24" t="str">
        <f t="shared" si="10"/>
        <v>1027/2022</v>
      </c>
      <c r="G307" s="21">
        <v>44895</v>
      </c>
      <c r="H307" s="24" t="s">
        <v>561</v>
      </c>
      <c r="I307" s="24">
        <v>7415108903</v>
      </c>
      <c r="J307" s="118">
        <v>3000000</v>
      </c>
      <c r="K307" s="119">
        <v>3.7499999999999999E-2</v>
      </c>
      <c r="L307" s="7" t="s">
        <v>17</v>
      </c>
      <c r="M307" s="38" t="s">
        <v>30</v>
      </c>
      <c r="N307" s="24" t="s">
        <v>57</v>
      </c>
    </row>
    <row r="308" spans="1:14" ht="20.25" hidden="1" customHeight="1" x14ac:dyDescent="0.25">
      <c r="A308" s="7">
        <v>295</v>
      </c>
      <c r="B308" s="20">
        <v>1028</v>
      </c>
      <c r="C308" s="21">
        <v>44887</v>
      </c>
      <c r="D308" s="21">
        <v>44888</v>
      </c>
      <c r="E308" s="56">
        <v>44895</v>
      </c>
      <c r="F308" s="24" t="str">
        <f t="shared" si="10"/>
        <v>1028/2022</v>
      </c>
      <c r="G308" s="186">
        <v>44904</v>
      </c>
      <c r="H308" s="24" t="s">
        <v>130</v>
      </c>
      <c r="I308" s="24">
        <v>7413027416</v>
      </c>
      <c r="J308" s="118">
        <v>5000000</v>
      </c>
      <c r="K308" s="119">
        <v>6.5000000000000002E-2</v>
      </c>
      <c r="L308" s="7" t="s">
        <v>17</v>
      </c>
      <c r="M308" s="38" t="s">
        <v>38</v>
      </c>
      <c r="N308" s="24" t="s">
        <v>47</v>
      </c>
    </row>
    <row r="309" spans="1:14" ht="20.25" hidden="1" customHeight="1" x14ac:dyDescent="0.25">
      <c r="A309" s="7">
        <v>296</v>
      </c>
      <c r="B309" s="97">
        <v>1029</v>
      </c>
      <c r="C309" s="177">
        <v>44889</v>
      </c>
      <c r="D309" s="177">
        <v>44893</v>
      </c>
      <c r="E309" s="178">
        <v>44895</v>
      </c>
      <c r="F309" s="162" t="str">
        <f t="shared" si="10"/>
        <v>1029/2022</v>
      </c>
      <c r="G309" s="177">
        <v>44895</v>
      </c>
      <c r="H309" s="162" t="s">
        <v>563</v>
      </c>
      <c r="I309" s="179">
        <v>745208061599</v>
      </c>
      <c r="J309" s="118">
        <v>210000</v>
      </c>
      <c r="K309" s="119">
        <v>7.4999999999999997E-2</v>
      </c>
      <c r="L309" s="176" t="s">
        <v>17</v>
      </c>
      <c r="M309" s="162" t="s">
        <v>30</v>
      </c>
      <c r="N309" s="162" t="s">
        <v>46</v>
      </c>
    </row>
    <row r="310" spans="1:14" hidden="1" x14ac:dyDescent="0.25">
      <c r="A310" s="7">
        <v>297</v>
      </c>
      <c r="B310" s="8">
        <v>1030</v>
      </c>
      <c r="C310" s="21">
        <v>44890</v>
      </c>
      <c r="D310" s="21">
        <v>44895</v>
      </c>
      <c r="E310" s="56">
        <v>44896</v>
      </c>
      <c r="F310" s="24" t="str">
        <f t="shared" si="10"/>
        <v>1030/2022</v>
      </c>
      <c r="G310" s="21">
        <v>44896</v>
      </c>
      <c r="H310" s="162" t="s">
        <v>569</v>
      </c>
      <c r="I310" s="179">
        <v>740203614949</v>
      </c>
      <c r="J310" s="118">
        <v>280000</v>
      </c>
      <c r="K310" s="119">
        <v>3.7499999999999999E-2</v>
      </c>
      <c r="L310" s="7" t="s">
        <v>17</v>
      </c>
      <c r="M310" s="182" t="s">
        <v>30</v>
      </c>
      <c r="N310" s="162" t="s">
        <v>46</v>
      </c>
    </row>
    <row r="311" spans="1:14" hidden="1" x14ac:dyDescent="0.25">
      <c r="A311" s="7">
        <v>298</v>
      </c>
      <c r="B311" s="20">
        <v>1031</v>
      </c>
      <c r="C311" s="21">
        <v>44883</v>
      </c>
      <c r="D311" s="21">
        <v>44888</v>
      </c>
      <c r="E311" s="56">
        <v>44897</v>
      </c>
      <c r="F311" s="24" t="str">
        <f t="shared" si="10"/>
        <v>1031/2022</v>
      </c>
      <c r="G311" s="21">
        <v>44897</v>
      </c>
      <c r="H311" s="24" t="s">
        <v>570</v>
      </c>
      <c r="I311" s="114">
        <v>741205802428</v>
      </c>
      <c r="J311" s="118">
        <v>4300000</v>
      </c>
      <c r="K311" s="181">
        <v>7.4999999999999997E-2</v>
      </c>
      <c r="L311" s="7" t="s">
        <v>17</v>
      </c>
      <c r="M311" s="182" t="s">
        <v>30</v>
      </c>
      <c r="N311" s="162" t="s">
        <v>47</v>
      </c>
    </row>
    <row r="312" spans="1:14" hidden="1" x14ac:dyDescent="0.25">
      <c r="A312" s="7">
        <v>299</v>
      </c>
      <c r="B312" s="97">
        <v>1032</v>
      </c>
      <c r="C312" s="21">
        <v>44887</v>
      </c>
      <c r="D312" s="21">
        <v>44889</v>
      </c>
      <c r="E312" s="56">
        <v>44897</v>
      </c>
      <c r="F312" s="24" t="str">
        <f t="shared" si="10"/>
        <v>1032/2022</v>
      </c>
      <c r="G312" s="21">
        <v>44897</v>
      </c>
      <c r="H312" s="24" t="s">
        <v>573</v>
      </c>
      <c r="I312" s="24">
        <v>7430036442</v>
      </c>
      <c r="J312" s="183">
        <v>1000000</v>
      </c>
      <c r="K312" s="119">
        <v>7.4999999999999997E-2</v>
      </c>
      <c r="L312" s="7" t="s">
        <v>17</v>
      </c>
      <c r="M312" s="182" t="s">
        <v>30</v>
      </c>
      <c r="N312" s="162" t="s">
        <v>57</v>
      </c>
    </row>
    <row r="313" spans="1:14" hidden="1" x14ac:dyDescent="0.25">
      <c r="A313" s="7">
        <v>300</v>
      </c>
      <c r="B313" s="20">
        <v>1033</v>
      </c>
      <c r="C313" s="21">
        <v>44894</v>
      </c>
      <c r="D313" s="21">
        <v>44896</v>
      </c>
      <c r="E313" s="56">
        <v>44897</v>
      </c>
      <c r="F313" s="24" t="str">
        <f t="shared" si="10"/>
        <v>1033/2022</v>
      </c>
      <c r="G313" s="21">
        <v>44897</v>
      </c>
      <c r="H313" s="24" t="s">
        <v>568</v>
      </c>
      <c r="I313" s="115" t="s">
        <v>575</v>
      </c>
      <c r="J313" s="183">
        <v>1900000</v>
      </c>
      <c r="K313" s="119">
        <v>7.4999999999999997E-2</v>
      </c>
      <c r="L313" s="7" t="s">
        <v>17</v>
      </c>
      <c r="M313" s="182" t="s">
        <v>30</v>
      </c>
      <c r="N313" s="162" t="s">
        <v>47</v>
      </c>
    </row>
    <row r="314" spans="1:14" hidden="1" x14ac:dyDescent="0.25">
      <c r="A314" s="7">
        <v>301</v>
      </c>
      <c r="B314" s="97">
        <v>1034</v>
      </c>
      <c r="C314" s="21">
        <v>44895</v>
      </c>
      <c r="D314" s="21">
        <v>44897</v>
      </c>
      <c r="E314" s="56">
        <v>44900</v>
      </c>
      <c r="F314" s="24" t="str">
        <f t="shared" ref="F314:F324" si="11">CONCATENATE(B314,"/2022")</f>
        <v>1034/2022</v>
      </c>
      <c r="G314" s="21">
        <v>44900</v>
      </c>
      <c r="H314" s="24" t="s">
        <v>576</v>
      </c>
      <c r="I314" s="115" t="s">
        <v>577</v>
      </c>
      <c r="J314" s="183">
        <v>500000</v>
      </c>
      <c r="K314" s="119">
        <v>5.7500000000000002E-2</v>
      </c>
      <c r="L314" s="7" t="s">
        <v>17</v>
      </c>
      <c r="M314" s="182" t="s">
        <v>30</v>
      </c>
      <c r="N314" s="162" t="s">
        <v>47</v>
      </c>
    </row>
    <row r="315" spans="1:14" hidden="1" x14ac:dyDescent="0.25">
      <c r="A315" s="7">
        <v>302</v>
      </c>
      <c r="B315" s="20">
        <v>1035</v>
      </c>
      <c r="C315" s="21">
        <v>44896</v>
      </c>
      <c r="D315" s="21">
        <v>44897</v>
      </c>
      <c r="E315" s="56">
        <v>44900</v>
      </c>
      <c r="F315" s="24" t="str">
        <f t="shared" si="11"/>
        <v>1035/2022</v>
      </c>
      <c r="G315" s="21">
        <v>44900</v>
      </c>
      <c r="H315" s="24" t="s">
        <v>580</v>
      </c>
      <c r="I315" s="114">
        <v>450205532947</v>
      </c>
      <c r="J315" s="118">
        <v>480000</v>
      </c>
      <c r="K315" s="119">
        <v>3.7499999999999999E-2</v>
      </c>
      <c r="L315" s="7" t="s">
        <v>17</v>
      </c>
      <c r="M315" s="182" t="s">
        <v>30</v>
      </c>
      <c r="N315" s="162" t="s">
        <v>46</v>
      </c>
    </row>
    <row r="316" spans="1:14" x14ac:dyDescent="0.25">
      <c r="A316" s="7">
        <v>303</v>
      </c>
      <c r="B316" s="20">
        <v>1036</v>
      </c>
      <c r="C316" s="21">
        <v>44897</v>
      </c>
      <c r="D316" s="21">
        <v>44901</v>
      </c>
      <c r="E316" s="56">
        <v>44903</v>
      </c>
      <c r="F316" s="24" t="str">
        <f t="shared" si="11"/>
        <v>1036/2022</v>
      </c>
      <c r="G316" s="21">
        <v>44914</v>
      </c>
      <c r="H316" s="24" t="s">
        <v>422</v>
      </c>
      <c r="I316" s="24">
        <v>7422045299</v>
      </c>
      <c r="J316" s="118">
        <v>10000000</v>
      </c>
      <c r="K316" s="119">
        <v>6.5000000000000002E-2</v>
      </c>
      <c r="L316" s="7" t="s">
        <v>23</v>
      </c>
      <c r="M316" s="182" t="s">
        <v>30</v>
      </c>
      <c r="N316" s="162" t="s">
        <v>47</v>
      </c>
    </row>
    <row r="317" spans="1:14" hidden="1" x14ac:dyDescent="0.25">
      <c r="A317" s="7">
        <v>304</v>
      </c>
      <c r="B317" s="20">
        <v>1037</v>
      </c>
      <c r="C317" s="21">
        <v>44896</v>
      </c>
      <c r="D317" s="21">
        <v>44897</v>
      </c>
      <c r="E317" s="56">
        <v>44904</v>
      </c>
      <c r="F317" s="24" t="str">
        <f t="shared" si="11"/>
        <v>1037/2022</v>
      </c>
      <c r="G317" s="21">
        <v>44904</v>
      </c>
      <c r="H317" s="24" t="s">
        <v>583</v>
      </c>
      <c r="I317" s="115" t="s">
        <v>584</v>
      </c>
      <c r="J317" s="183">
        <v>500000</v>
      </c>
      <c r="K317" s="119">
        <v>3.7499999999999999E-2</v>
      </c>
      <c r="L317" s="7" t="s">
        <v>17</v>
      </c>
      <c r="M317" s="182" t="s">
        <v>30</v>
      </c>
      <c r="N317" s="162" t="s">
        <v>57</v>
      </c>
    </row>
    <row r="318" spans="1:14" hidden="1" x14ac:dyDescent="0.25">
      <c r="A318" s="7">
        <v>305</v>
      </c>
      <c r="B318" s="20">
        <v>1038</v>
      </c>
      <c r="C318" s="21">
        <v>44836</v>
      </c>
      <c r="D318" s="21">
        <v>44901</v>
      </c>
      <c r="E318" s="56">
        <v>44904</v>
      </c>
      <c r="F318" s="24" t="str">
        <f t="shared" si="11"/>
        <v>1038/2022</v>
      </c>
      <c r="G318" s="21">
        <v>44904</v>
      </c>
      <c r="H318" s="24" t="s">
        <v>552</v>
      </c>
      <c r="I318" s="24">
        <v>7452136673</v>
      </c>
      <c r="J318" s="183">
        <v>5000000</v>
      </c>
      <c r="K318" s="119">
        <v>7.4999999999999997E-2</v>
      </c>
      <c r="L318" s="7" t="s">
        <v>17</v>
      </c>
      <c r="M318" s="182" t="s">
        <v>30</v>
      </c>
      <c r="N318" s="162" t="s">
        <v>47</v>
      </c>
    </row>
    <row r="319" spans="1:14" hidden="1" x14ac:dyDescent="0.25">
      <c r="A319" s="7">
        <v>306</v>
      </c>
      <c r="B319" s="20">
        <v>1039</v>
      </c>
      <c r="C319" s="21">
        <v>44901</v>
      </c>
      <c r="D319" s="21">
        <v>44903</v>
      </c>
      <c r="E319" s="56">
        <v>44904</v>
      </c>
      <c r="F319" s="24" t="str">
        <f t="shared" si="11"/>
        <v>1039/2022</v>
      </c>
      <c r="G319" s="21">
        <v>44904</v>
      </c>
      <c r="H319" s="24" t="s">
        <v>572</v>
      </c>
      <c r="I319" s="24">
        <v>7453250562</v>
      </c>
      <c r="J319" s="183">
        <v>5000000</v>
      </c>
      <c r="K319" s="119">
        <v>7.4999999999999997E-2</v>
      </c>
      <c r="L319" s="7" t="s">
        <v>17</v>
      </c>
      <c r="M319" s="182" t="s">
        <v>30</v>
      </c>
      <c r="N319" s="162" t="s">
        <v>47</v>
      </c>
    </row>
    <row r="320" spans="1:14" hidden="1" x14ac:dyDescent="0.25">
      <c r="A320" s="7">
        <v>307</v>
      </c>
      <c r="B320" s="20">
        <v>1040</v>
      </c>
      <c r="C320" s="21">
        <v>44901</v>
      </c>
      <c r="D320" s="21">
        <v>44902</v>
      </c>
      <c r="E320" s="56">
        <v>44904</v>
      </c>
      <c r="F320" s="24" t="str">
        <f>CONCATENATE(B320,"/2022")</f>
        <v>1040/2022</v>
      </c>
      <c r="G320" s="21">
        <v>44904</v>
      </c>
      <c r="H320" s="24" t="s">
        <v>585</v>
      </c>
      <c r="I320" s="115" t="s">
        <v>586</v>
      </c>
      <c r="J320" s="183">
        <v>250000</v>
      </c>
      <c r="K320" s="119">
        <v>7.4999999999999997E-2</v>
      </c>
      <c r="L320" s="7" t="s">
        <v>17</v>
      </c>
      <c r="M320" s="182" t="s">
        <v>30</v>
      </c>
      <c r="N320" s="162" t="s">
        <v>46</v>
      </c>
    </row>
    <row r="321" spans="1:14" hidden="1" x14ac:dyDescent="0.25">
      <c r="A321" s="7">
        <v>308</v>
      </c>
      <c r="B321" s="20">
        <v>1041</v>
      </c>
      <c r="C321" s="21">
        <v>44900</v>
      </c>
      <c r="D321" s="21">
        <v>44901</v>
      </c>
      <c r="E321" s="56">
        <v>44908</v>
      </c>
      <c r="F321" s="24" t="str">
        <f t="shared" si="11"/>
        <v>1041/2022</v>
      </c>
      <c r="G321" s="21">
        <v>44908</v>
      </c>
      <c r="H321" s="24" t="s">
        <v>587</v>
      </c>
      <c r="I321" s="115" t="s">
        <v>588</v>
      </c>
      <c r="J321" s="183">
        <v>110000</v>
      </c>
      <c r="K321" s="119">
        <v>3.7499999999999999E-2</v>
      </c>
      <c r="L321" s="7" t="s">
        <v>17</v>
      </c>
      <c r="M321" s="182" t="s">
        <v>30</v>
      </c>
      <c r="N321" s="162" t="s">
        <v>46</v>
      </c>
    </row>
    <row r="322" spans="1:14" hidden="1" x14ac:dyDescent="0.25">
      <c r="A322" s="7">
        <v>309</v>
      </c>
      <c r="B322" s="20">
        <v>1042</v>
      </c>
      <c r="C322" s="21">
        <v>44901</v>
      </c>
      <c r="D322" s="21">
        <v>44903</v>
      </c>
      <c r="E322" s="56">
        <v>44908</v>
      </c>
      <c r="F322" s="24" t="str">
        <f t="shared" si="11"/>
        <v>1042/2022</v>
      </c>
      <c r="G322" s="21">
        <v>44908</v>
      </c>
      <c r="H322" s="24" t="s">
        <v>579</v>
      </c>
      <c r="I322" s="24">
        <v>7452156172</v>
      </c>
      <c r="J322" s="183">
        <v>2500000</v>
      </c>
      <c r="K322" s="119">
        <v>0.02</v>
      </c>
      <c r="L322" s="7" t="s">
        <v>17</v>
      </c>
      <c r="M322" s="182" t="s">
        <v>30</v>
      </c>
      <c r="N322" s="162" t="s">
        <v>47</v>
      </c>
    </row>
    <row r="323" spans="1:14" hidden="1" x14ac:dyDescent="0.25">
      <c r="A323" s="7">
        <v>310</v>
      </c>
      <c r="B323" s="20">
        <v>1043</v>
      </c>
      <c r="C323" s="21">
        <v>44902</v>
      </c>
      <c r="D323" s="21">
        <v>44907</v>
      </c>
      <c r="E323" s="56">
        <v>44909</v>
      </c>
      <c r="F323" s="24" t="str">
        <f t="shared" si="11"/>
        <v>1043/2022</v>
      </c>
      <c r="G323" s="21">
        <v>44909</v>
      </c>
      <c r="H323" s="24" t="s">
        <v>590</v>
      </c>
      <c r="I323" s="115" t="s">
        <v>591</v>
      </c>
      <c r="J323" s="183">
        <v>500000</v>
      </c>
      <c r="K323" s="119">
        <v>5.7500000000000002E-2</v>
      </c>
      <c r="L323" s="7" t="s">
        <v>17</v>
      </c>
      <c r="M323" s="182" t="s">
        <v>30</v>
      </c>
      <c r="N323" s="162" t="s">
        <v>57</v>
      </c>
    </row>
    <row r="324" spans="1:14" hidden="1" x14ac:dyDescent="0.25">
      <c r="A324" s="7">
        <v>311</v>
      </c>
      <c r="B324" s="20">
        <v>1044</v>
      </c>
      <c r="C324" s="21">
        <v>44908</v>
      </c>
      <c r="D324" s="21">
        <v>44910</v>
      </c>
      <c r="E324" s="56">
        <v>44915</v>
      </c>
      <c r="F324" s="24" t="str">
        <f t="shared" si="11"/>
        <v>1044/2022</v>
      </c>
      <c r="G324" s="21">
        <v>44915</v>
      </c>
      <c r="H324" s="24" t="s">
        <v>551</v>
      </c>
      <c r="I324" s="115">
        <v>7444064513</v>
      </c>
      <c r="J324" s="183">
        <v>3600000</v>
      </c>
      <c r="K324" s="119">
        <v>3.7499999999999999E-2</v>
      </c>
      <c r="L324" s="7" t="s">
        <v>17</v>
      </c>
      <c r="M324" s="38" t="s">
        <v>30</v>
      </c>
      <c r="N324" s="24" t="s">
        <v>47</v>
      </c>
    </row>
    <row r="325" spans="1:14" ht="20.25" hidden="1" customHeight="1" x14ac:dyDescent="0.3">
      <c r="A325" s="144">
        <v>85</v>
      </c>
      <c r="B325" s="99"/>
      <c r="C325" s="100"/>
      <c r="D325" s="100"/>
      <c r="E325" s="101"/>
      <c r="F325" s="102"/>
      <c r="G325" s="103"/>
      <c r="H325" s="102"/>
      <c r="I325" s="117"/>
      <c r="J325" s="143">
        <f>SUM(J239:J324)</f>
        <v>219092000</v>
      </c>
      <c r="K325" s="104"/>
      <c r="L325" s="105"/>
      <c r="M325" s="105"/>
      <c r="N325" s="106"/>
    </row>
    <row r="326" spans="1:14" ht="20.25" hidden="1" x14ac:dyDescent="0.3">
      <c r="A326" s="184">
        <f>A325+A238+A159+A63</f>
        <v>311</v>
      </c>
      <c r="B326" s="180"/>
      <c r="C326" s="24"/>
      <c r="D326" s="24"/>
      <c r="E326" s="59"/>
      <c r="F326" s="24"/>
      <c r="G326" s="24"/>
      <c r="H326" s="24"/>
      <c r="I326" s="24"/>
      <c r="J326" s="185">
        <f>J325+J238+J159+J63</f>
        <v>1021064800</v>
      </c>
      <c r="K326" s="24"/>
      <c r="L326" s="7"/>
      <c r="M326" s="7"/>
      <c r="N326" s="24"/>
    </row>
    <row r="327" spans="1:14" hidden="1" x14ac:dyDescent="0.25">
      <c r="A327" s="176"/>
      <c r="B327" s="180"/>
      <c r="C327" s="24"/>
      <c r="D327" s="24"/>
      <c r="E327" s="59"/>
      <c r="F327" s="24"/>
      <c r="G327" s="24"/>
      <c r="H327" s="24"/>
      <c r="I327" s="24"/>
      <c r="J327" s="24"/>
      <c r="K327" s="24"/>
      <c r="L327" s="7"/>
      <c r="M327" s="7"/>
      <c r="N327" s="24"/>
    </row>
    <row r="328" spans="1:14" hidden="1" x14ac:dyDescent="0.25">
      <c r="A328" s="7"/>
      <c r="B328" s="180"/>
      <c r="C328" s="24"/>
      <c r="D328" s="24"/>
      <c r="E328" s="59"/>
      <c r="F328" s="24"/>
      <c r="G328" s="24"/>
      <c r="H328" s="24"/>
      <c r="I328" s="24"/>
      <c r="J328" s="24"/>
      <c r="K328" s="24"/>
      <c r="L328" s="7"/>
      <c r="M328" s="7"/>
      <c r="N328" s="24"/>
    </row>
    <row r="329" spans="1:14" hidden="1" x14ac:dyDescent="0.25">
      <c r="A329" s="7"/>
      <c r="B329" s="180"/>
      <c r="C329" s="24"/>
      <c r="D329" s="24"/>
      <c r="E329" s="59"/>
      <c r="F329" s="24"/>
      <c r="G329" s="24"/>
      <c r="H329" s="24"/>
      <c r="I329" s="24"/>
      <c r="J329" s="24"/>
      <c r="K329" s="24"/>
      <c r="L329" s="7"/>
      <c r="M329" s="7"/>
      <c r="N329" s="24"/>
    </row>
    <row r="330" spans="1:14" hidden="1" x14ac:dyDescent="0.25">
      <c r="A330" s="7"/>
      <c r="B330" s="180"/>
      <c r="C330" s="24"/>
      <c r="D330" s="24"/>
      <c r="E330" s="59"/>
      <c r="F330" s="24"/>
      <c r="G330" s="24"/>
      <c r="H330" s="24"/>
      <c r="I330" s="24"/>
      <c r="J330" s="24"/>
      <c r="K330" s="24"/>
      <c r="L330" s="7"/>
      <c r="M330" s="7"/>
      <c r="N330" s="24"/>
    </row>
    <row r="331" spans="1:14" hidden="1" x14ac:dyDescent="0.25">
      <c r="A331" s="7"/>
      <c r="B331" s="180"/>
      <c r="C331" s="24"/>
      <c r="D331" s="24"/>
      <c r="E331" s="59"/>
      <c r="F331" s="24"/>
      <c r="G331" s="24"/>
      <c r="H331" s="24"/>
      <c r="I331" s="24"/>
      <c r="J331" s="24"/>
      <c r="K331" s="24"/>
      <c r="L331" s="7"/>
      <c r="M331" s="7"/>
      <c r="N331" s="24"/>
    </row>
    <row r="332" spans="1:14" hidden="1" x14ac:dyDescent="0.25">
      <c r="A332" s="7"/>
      <c r="B332" s="180"/>
      <c r="C332" s="24"/>
      <c r="D332" s="24"/>
      <c r="E332" s="59"/>
      <c r="F332" s="24"/>
      <c r="G332" s="24"/>
      <c r="H332" s="24"/>
      <c r="I332" s="24"/>
      <c r="J332" s="24"/>
      <c r="K332" s="24"/>
      <c r="L332" s="7"/>
      <c r="M332" s="7"/>
      <c r="N332" s="24"/>
    </row>
    <row r="333" spans="1:14" hidden="1" x14ac:dyDescent="0.25">
      <c r="A333" s="176"/>
      <c r="B333" s="180"/>
      <c r="C333" s="24"/>
      <c r="D333" s="24"/>
      <c r="E333" s="59"/>
      <c r="F333" s="24"/>
      <c r="G333" s="24"/>
      <c r="H333" s="24"/>
      <c r="I333" s="24"/>
      <c r="J333" s="24"/>
      <c r="K333" s="24"/>
      <c r="L333" s="7"/>
      <c r="M333" s="7"/>
      <c r="N333" s="24"/>
    </row>
    <row r="334" spans="1:14" hidden="1" x14ac:dyDescent="0.25">
      <c r="A334" s="7"/>
      <c r="B334" s="180"/>
      <c r="C334" s="24"/>
      <c r="D334" s="24"/>
      <c r="E334" s="59"/>
      <c r="F334" s="24"/>
      <c r="G334" s="24"/>
      <c r="H334" s="24"/>
      <c r="I334" s="24"/>
      <c r="J334" s="24"/>
      <c r="K334" s="24"/>
      <c r="L334" s="7"/>
      <c r="M334" s="7"/>
      <c r="N334" s="24"/>
    </row>
    <row r="335" spans="1:14" hidden="1" x14ac:dyDescent="0.25">
      <c r="A335" s="7"/>
      <c r="B335" s="180"/>
      <c r="C335" s="24"/>
      <c r="D335" s="24"/>
      <c r="E335" s="59"/>
      <c r="F335" s="24"/>
      <c r="G335" s="24"/>
      <c r="H335" s="24"/>
      <c r="I335" s="24"/>
      <c r="J335" s="24"/>
      <c r="K335" s="24"/>
      <c r="L335" s="7"/>
      <c r="M335" s="7"/>
      <c r="N335" s="24"/>
    </row>
    <row r="336" spans="1:14" hidden="1" x14ac:dyDescent="0.25">
      <c r="A336" s="7"/>
      <c r="B336" s="180"/>
      <c r="C336" s="24"/>
      <c r="D336" s="24"/>
      <c r="E336" s="59"/>
      <c r="F336" s="24"/>
      <c r="G336" s="24"/>
      <c r="H336" s="24"/>
      <c r="I336" s="24"/>
      <c r="J336" s="24"/>
      <c r="K336" s="24"/>
      <c r="L336" s="7"/>
      <c r="M336" s="7"/>
      <c r="N336" s="24"/>
    </row>
    <row r="337" spans="1:14" hidden="1" x14ac:dyDescent="0.25">
      <c r="A337" s="7"/>
      <c r="B337" s="180"/>
      <c r="C337" s="24"/>
      <c r="D337" s="24"/>
      <c r="E337" s="59"/>
      <c r="F337" s="24"/>
      <c r="G337" s="24"/>
      <c r="H337" s="24"/>
      <c r="I337" s="24"/>
      <c r="J337" s="24"/>
      <c r="K337" s="24"/>
      <c r="L337" s="7"/>
      <c r="M337" s="7"/>
      <c r="N337" s="24"/>
    </row>
    <row r="338" spans="1:14" hidden="1" x14ac:dyDescent="0.25">
      <c r="A338" s="7"/>
      <c r="B338" s="180"/>
      <c r="C338" s="24"/>
      <c r="D338" s="24"/>
      <c r="E338" s="59"/>
      <c r="F338" s="24"/>
      <c r="G338" s="24"/>
      <c r="H338" s="24"/>
      <c r="I338" s="24"/>
      <c r="J338" s="24"/>
      <c r="K338" s="24"/>
      <c r="L338" s="7"/>
      <c r="M338" s="7"/>
      <c r="N338" s="24"/>
    </row>
    <row r="339" spans="1:14" hidden="1" x14ac:dyDescent="0.25">
      <c r="A339" s="176"/>
      <c r="B339" s="180"/>
      <c r="C339" s="24"/>
      <c r="D339" s="24"/>
      <c r="E339" s="59"/>
      <c r="F339" s="24"/>
      <c r="G339" s="24"/>
      <c r="H339" s="24"/>
      <c r="I339" s="24"/>
      <c r="J339" s="24"/>
      <c r="K339" s="24"/>
      <c r="L339" s="7"/>
      <c r="M339" s="7"/>
      <c r="N339" s="24"/>
    </row>
    <row r="340" spans="1:14" hidden="1" x14ac:dyDescent="0.25">
      <c r="A340" s="7"/>
      <c r="B340" s="180"/>
      <c r="C340" s="24"/>
      <c r="D340" s="24"/>
      <c r="E340" s="59"/>
      <c r="F340" s="24"/>
      <c r="G340" s="24"/>
      <c r="H340" s="24"/>
      <c r="I340" s="24"/>
      <c r="J340" s="24"/>
      <c r="K340" s="24"/>
      <c r="L340" s="7"/>
      <c r="M340" s="7"/>
      <c r="N340" s="24"/>
    </row>
    <row r="341" spans="1:14" hidden="1" x14ac:dyDescent="0.25">
      <c r="A341" s="7"/>
      <c r="B341" s="180"/>
      <c r="C341" s="24"/>
      <c r="D341" s="24"/>
      <c r="E341" s="59"/>
      <c r="F341" s="24"/>
      <c r="G341" s="24"/>
      <c r="H341" s="24"/>
      <c r="I341" s="24"/>
      <c r="J341" s="24"/>
      <c r="K341" s="24"/>
      <c r="L341" s="7"/>
      <c r="M341" s="7"/>
      <c r="N341" s="24"/>
    </row>
    <row r="342" spans="1:14" hidden="1" x14ac:dyDescent="0.25">
      <c r="A342" s="7"/>
      <c r="B342" s="180"/>
      <c r="C342" s="24"/>
      <c r="D342" s="24"/>
      <c r="E342" s="59"/>
      <c r="F342" s="24"/>
      <c r="G342" s="24"/>
      <c r="H342" s="24"/>
      <c r="I342" s="24"/>
      <c r="J342" s="24"/>
      <c r="K342" s="24"/>
      <c r="L342" s="7"/>
      <c r="M342" s="7"/>
      <c r="N342" s="24"/>
    </row>
  </sheetData>
  <autoFilter ref="A5:N342" xr:uid="{00000000-0009-0000-0000-000002000000}">
    <filterColumn colId="6">
      <filters>
        <dateGroupItem year="2022" month="7" dateTimeGrouping="month"/>
        <dateGroupItem year="2022" month="9" dateTimeGrouping="month"/>
        <dateGroupItem year="2022" month="10" dateTimeGrouping="month"/>
        <dateGroupItem year="2022" month="11" dateTimeGrouping="month"/>
        <dateGroupItem year="2022" month="12" dateTimeGrouping="month"/>
      </filters>
    </filterColumn>
    <filterColumn colId="11">
      <filters>
        <filter val="предоставление займа"/>
      </filters>
    </filterColumn>
  </autoFilter>
  <customSheetViews>
    <customSheetView guid="{931C8595-6B30-43B7-8172-7C65F0966E45}" scale="70" showAutoFilter="1" topLeftCell="A44">
      <selection activeCell="H71" sqref="H32:H71"/>
      <pageMargins left="0.7" right="0.7" top="0.75" bottom="0.75" header="0.3" footer="0.3"/>
      <pageSetup paperSize="9" scale="46" orientation="portrait" r:id="rId1"/>
      <autoFilter ref="A31:K193" xr:uid="{A60F1EDA-600C-4FE7-AAF0-282E7F692CA2}"/>
    </customSheetView>
    <customSheetView guid="{9BAD03AE-4099-46A9-9D37-3569849C5398}" scale="70" showAutoFilter="1" topLeftCell="A52">
      <selection activeCell="A38" sqref="A38"/>
      <pageMargins left="0.7" right="0.7" top="0.75" bottom="0.75" header="0.3" footer="0.3"/>
      <pageSetup paperSize="9" scale="46" orientation="portrait" r:id="rId2"/>
      <autoFilter ref="A31:K193" xr:uid="{44E11994-2F72-41F8-B1A1-F48DFCB436E6}"/>
    </customSheetView>
    <customSheetView guid="{D9095AB6-EDBE-44C7-AFE8-A4D6E251B64E}" scale="70" showAutoFilter="1" topLeftCell="A44">
      <selection activeCell="H71" sqref="H32:H71"/>
      <pageMargins left="0.7" right="0.7" top="0.75" bottom="0.75" header="0.3" footer="0.3"/>
      <pageSetup paperSize="9" scale="46" orientation="portrait" r:id="rId3"/>
      <autoFilter ref="A31:K193" xr:uid="{AC4CC22F-0AD7-432C-82F7-3FCAAC0D0A56}"/>
    </customSheetView>
  </customSheetViews>
  <mergeCells count="1">
    <mergeCell ref="B2:N2"/>
  </mergeCells>
  <phoneticPr fontId="15" type="noConversion"/>
  <conditionalFormatting sqref="H160:H206 H208:H235">
    <cfRule type="duplicateValues" dxfId="58" priority="36"/>
  </conditionalFormatting>
  <conditionalFormatting sqref="H239:H321">
    <cfRule type="duplicateValues" dxfId="57" priority="11"/>
  </conditionalFormatting>
  <conditionalFormatting sqref="K88:K94 K145:M197 L87:M94 L144:M144 M207 M239:M308">
    <cfRule type="cellIs" dxfId="56" priority="120" operator="equal">
      <formula>"повторный"</formula>
    </cfRule>
  </conditionalFormatting>
  <conditionalFormatting sqref="K209:K213">
    <cfRule type="cellIs" dxfId="55" priority="42" operator="equal">
      <formula>"повторный"</formula>
    </cfRule>
  </conditionalFormatting>
  <conditionalFormatting sqref="K215:K228">
    <cfRule type="cellIs" dxfId="54" priority="41" operator="equal">
      <formula>"повторный"</formula>
    </cfRule>
  </conditionalFormatting>
  <conditionalFormatting sqref="K234">
    <cfRule type="cellIs" dxfId="53" priority="37" operator="equal">
      <formula>"повторный"</formula>
    </cfRule>
  </conditionalFormatting>
  <conditionalFormatting sqref="K6:M86">
    <cfRule type="cellIs" dxfId="52" priority="73" operator="equal">
      <formula>"повторный"</formula>
    </cfRule>
  </conditionalFormatting>
  <conditionalFormatting sqref="K95:M143">
    <cfRule type="cellIs" dxfId="51" priority="72" operator="equal">
      <formula>"повторный"</formula>
    </cfRule>
  </conditionalFormatting>
  <conditionalFormatting sqref="K198:M208">
    <cfRule type="cellIs" dxfId="50" priority="49" operator="equal">
      <formula>"повторный"</formula>
    </cfRule>
  </conditionalFormatting>
  <conditionalFormatting sqref="K325:M325">
    <cfRule type="cellIs" dxfId="49" priority="6" operator="equal">
      <formula>"повторный"</formula>
    </cfRule>
  </conditionalFormatting>
  <conditionalFormatting sqref="L239">
    <cfRule type="cellIs" dxfId="48" priority="35" operator="equal">
      <formula>"повторный"</formula>
    </cfRule>
  </conditionalFormatting>
  <conditionalFormatting sqref="L209:M237">
    <cfRule type="cellIs" dxfId="47" priority="38" operator="equal">
      <formula>"повторный"</formula>
    </cfRule>
  </conditionalFormatting>
  <conditionalFormatting sqref="M6:M237">
    <cfRule type="containsText" dxfId="46" priority="63" operator="containsText" text="ДА">
      <formula>NOT(ISERROR(SEARCH("ДА",M6)))</formula>
    </cfRule>
    <cfRule type="containsText" dxfId="45" priority="64" operator="containsText" text="за">
      <formula>NOT(ISERROR(SEARCH("за",M6)))</formula>
    </cfRule>
  </conditionalFormatting>
  <conditionalFormatting sqref="M239:M325">
    <cfRule type="containsText" dxfId="44" priority="4" operator="containsText" text="ДА">
      <formula>NOT(ISERROR(SEARCH("ДА",M239)))</formula>
    </cfRule>
    <cfRule type="containsText" dxfId="43" priority="5" operator="containsText" text="за">
      <formula>NOT(ISERROR(SEARCH("за",M239)))</formula>
    </cfRule>
  </conditionalFormatting>
  <conditionalFormatting sqref="M310:M324">
    <cfRule type="cellIs" dxfId="42" priority="10" operator="equal">
      <formula>"повторный"</formula>
    </cfRule>
  </conditionalFormatting>
  <conditionalFormatting sqref="N130:N158 N306:N325">
    <cfRule type="containsText" dxfId="41" priority="75" operator="containsText" text="СТАРТ">
      <formula>NOT(ISERROR(SEARCH("СТАРТ",N130)))</formula>
    </cfRule>
    <cfRule type="containsText" dxfId="40" priority="76" operator="containsText" text="МСП">
      <formula>NOT(ISERROR(SEARCH("МСП",N130)))</formula>
    </cfRule>
  </conditionalFormatting>
  <conditionalFormatting sqref="N130:N133 N306:N325">
    <cfRule type="containsText" dxfId="39" priority="74" operator="containsText" text="С/З">
      <formula>NOT(ISERROR(SEARCH("С/З",N130)))</formula>
    </cfRule>
  </conditionalFormatting>
  <conditionalFormatting sqref="N6:N129">
    <cfRule type="containsText" dxfId="38" priority="32" operator="containsText" text="С/З">
      <formula>NOT(ISERROR(SEARCH("С/З",N6)))</formula>
    </cfRule>
  </conditionalFormatting>
  <conditionalFormatting sqref="N6:N264">
    <cfRule type="containsText" dxfId="37" priority="66" operator="containsText" text="СТАРТ">
      <formula>NOT(ISERROR(SEARCH("СТАРТ",N6)))</formula>
    </cfRule>
    <cfRule type="containsText" dxfId="36" priority="67" operator="containsText" text="МСП">
      <formula>NOT(ISERROR(SEARCH("МСП",N6)))</formula>
    </cfRule>
  </conditionalFormatting>
  <conditionalFormatting sqref="N126">
    <cfRule type="containsText" dxfId="35" priority="33" operator="containsText" text="СТАРТ">
      <formula>NOT(ISERROR(SEARCH("СТАРТ",N126)))</formula>
    </cfRule>
    <cfRule type="containsText" dxfId="34" priority="34" operator="containsText" text="МСП">
      <formula>NOT(ISERROR(SEARCH("МСП",N126)))</formula>
    </cfRule>
  </conditionalFormatting>
  <conditionalFormatting sqref="N134:N305">
    <cfRule type="containsText" dxfId="33" priority="20" operator="containsText" text="С/З">
      <formula>NOT(ISERROR(SEARCH("С/З",N134)))</formula>
    </cfRule>
  </conditionalFormatting>
  <conditionalFormatting sqref="N265:N305">
    <cfRule type="containsText" dxfId="32" priority="21" operator="containsText" text="СТАРТ">
      <formula>NOT(ISERROR(SEARCH("СТАРТ",N265)))</formula>
    </cfRule>
    <cfRule type="containsText" dxfId="31" priority="22" operator="containsText" text="МСП">
      <formula>NOT(ISERROR(SEARCH("МСП",N265)))</formula>
    </cfRule>
  </conditionalFormatting>
  <pageMargins left="0.7" right="0.7" top="0.75" bottom="0.75" header="0.3" footer="0.3"/>
  <pageSetup paperSize="9" scale="46" orientation="portrait" r:id="rId4"/>
  <ignoredErrors>
    <ignoredError sqref="I313:I314 I320:I321" numberStoredAsText="1"/>
  </ignoredErrors>
  <legacyDrawing r:id="rId5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#REF!</xm:f>
          </x14:formula1>
          <xm:sqref>L63:M63 M127:M131 L127:L138 L238:M238</xm:sqref>
        </x14:dataValidation>
        <x14:dataValidation type="list" allowBlank="1" showInputMessage="1" showErrorMessage="1" xr:uid="{00000000-0002-0000-0200-000001000000}">
          <x14:formula1>
            <xm:f>#REF!</xm:f>
          </x14:formula1>
          <xm:sqref>N6:N324</xm:sqref>
        </x14:dataValidation>
        <x14:dataValidation type="list" allowBlank="1" showInputMessage="1" showErrorMessage="1" xr:uid="{00000000-0002-0000-0200-000004000000}">
          <x14:formula1>
            <xm:f>#REF!</xm:f>
          </x14:formula1>
          <xm:sqref>L6:L62 L64:L237 L239:L295 L297:L324</xm:sqref>
        </x14:dataValidation>
        <x14:dataValidation type="list" allowBlank="1" showInputMessage="1" showErrorMessage="1" xr:uid="{00000000-0002-0000-0200-000005000000}">
          <x14:formula1>
            <xm:f>#REF!</xm:f>
          </x14:formula1>
          <xm:sqref>M6:M62 M64:M237 M239:M324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K314"/>
  <sheetViews>
    <sheetView tabSelected="1" zoomScaleNormal="100" zoomScaleSheetLayoutView="80" workbookViewId="0">
      <pane xSplit="1" ySplit="3" topLeftCell="B8" activePane="bottomRight" state="frozen"/>
      <selection pane="topRight" activeCell="D1" sqref="D1"/>
      <selection pane="bottomLeft" activeCell="A5" sqref="A5"/>
      <selection pane="bottomRight" activeCell="A63" sqref="A63"/>
    </sheetView>
  </sheetViews>
  <sheetFormatPr defaultColWidth="9.140625" defaultRowHeight="12.75" x14ac:dyDescent="0.2"/>
  <cols>
    <col min="1" max="1" width="11.5703125" style="9" customWidth="1"/>
    <col min="2" max="2" width="33.28515625" style="9" customWidth="1"/>
    <col min="3" max="3" width="20.42578125" style="9" customWidth="1"/>
    <col min="4" max="4" width="17.7109375" style="9" customWidth="1"/>
    <col min="5" max="5" width="23.28515625" style="9" customWidth="1"/>
    <col min="6" max="6" width="24.42578125" style="9" customWidth="1"/>
    <col min="7" max="7" width="12.85546875" style="14" customWidth="1"/>
    <col min="8" max="8" width="15.85546875" style="12" customWidth="1"/>
    <col min="9" max="9" width="23.140625" style="9" customWidth="1"/>
    <col min="10" max="10" width="38.42578125" style="9" customWidth="1"/>
    <col min="11" max="11" width="26.28515625" style="9" customWidth="1"/>
    <col min="12" max="16384" width="9.140625" style="9"/>
  </cols>
  <sheetData>
    <row r="2" spans="1:11" s="71" customFormat="1" ht="79.5" customHeight="1" x14ac:dyDescent="0.2">
      <c r="A2" s="83" t="s">
        <v>411</v>
      </c>
      <c r="B2" s="84" t="s">
        <v>33</v>
      </c>
      <c r="C2" s="84" t="s">
        <v>34</v>
      </c>
      <c r="D2" s="73" t="s">
        <v>35</v>
      </c>
      <c r="E2" s="73" t="s">
        <v>32</v>
      </c>
      <c r="F2" s="84" t="s">
        <v>0</v>
      </c>
      <c r="G2" s="85" t="s">
        <v>1</v>
      </c>
      <c r="H2" s="84" t="s">
        <v>36</v>
      </c>
      <c r="I2" s="73" t="s">
        <v>37</v>
      </c>
      <c r="J2" s="73" t="s">
        <v>2</v>
      </c>
      <c r="K2" s="73" t="s">
        <v>597</v>
      </c>
    </row>
    <row r="3" spans="1:11" s="71" customFormat="1" x14ac:dyDescent="0.2">
      <c r="A3" s="84">
        <v>2</v>
      </c>
      <c r="B3" s="86">
        <v>5</v>
      </c>
      <c r="C3" s="86">
        <v>6</v>
      </c>
      <c r="D3" s="84">
        <v>9</v>
      </c>
      <c r="E3" s="86">
        <v>10</v>
      </c>
      <c r="F3" s="86">
        <v>11</v>
      </c>
      <c r="G3" s="86">
        <v>12</v>
      </c>
      <c r="H3" s="86">
        <v>13</v>
      </c>
      <c r="I3" s="86">
        <v>7</v>
      </c>
      <c r="J3" s="73">
        <v>8</v>
      </c>
      <c r="K3" s="86">
        <v>9</v>
      </c>
    </row>
    <row r="4" spans="1:11" s="11" customFormat="1" ht="28.5" customHeight="1" x14ac:dyDescent="0.25">
      <c r="A4" s="189">
        <f>'регистрация выд заявок'!E6</f>
        <v>44572</v>
      </c>
      <c r="B4" s="168" t="str">
        <f>'регистрация выд заявок'!H6</f>
        <v>ИП Шаров И.Б.</v>
      </c>
      <c r="C4" s="190">
        <f>'регистрация выд заявок'!I6</f>
        <v>745301651909</v>
      </c>
      <c r="D4" s="168" t="s">
        <v>193</v>
      </c>
      <c r="E4" s="168" t="s">
        <v>16</v>
      </c>
      <c r="F4" s="168" t="str">
        <f>'регистрация выд заявок'!L6</f>
        <v>предоставление микрозайма</v>
      </c>
      <c r="G4" s="191">
        <f>'регистрация выд заявок'!K6</f>
        <v>6.5000000000000002E-2</v>
      </c>
      <c r="H4" s="192">
        <f>'регистрация выд заявок'!J6</f>
        <v>3000000</v>
      </c>
      <c r="I4" s="168" t="s">
        <v>68</v>
      </c>
      <c r="J4" s="168" t="s">
        <v>127</v>
      </c>
      <c r="K4" s="168" t="s">
        <v>4</v>
      </c>
    </row>
    <row r="5" spans="1:11" s="11" customFormat="1" ht="29.25" customHeight="1" x14ac:dyDescent="0.25">
      <c r="A5" s="189">
        <v>44573</v>
      </c>
      <c r="B5" s="168" t="str">
        <f>'регистрация выд заявок'!H7</f>
        <v>ООО "Унтоваленки"</v>
      </c>
      <c r="C5" s="190">
        <f>'регистрация выд заявок'!I7</f>
        <v>7456025565</v>
      </c>
      <c r="D5" s="168" t="s">
        <v>18</v>
      </c>
      <c r="E5" s="168" t="s">
        <v>16</v>
      </c>
      <c r="F5" s="168" t="str">
        <f>'регистрация выд заявок'!L7</f>
        <v>предоставление микрозайма</v>
      </c>
      <c r="G5" s="191">
        <f>'регистрация выд заявок'!K7</f>
        <v>4.2500000000000003E-2</v>
      </c>
      <c r="H5" s="192">
        <f>'регистрация выд заявок'!J7</f>
        <v>5000000</v>
      </c>
      <c r="I5" s="168" t="s">
        <v>73</v>
      </c>
      <c r="J5" s="168" t="s">
        <v>127</v>
      </c>
      <c r="K5" s="168" t="s">
        <v>6</v>
      </c>
    </row>
    <row r="6" spans="1:11" ht="29.25" customHeight="1" x14ac:dyDescent="0.2">
      <c r="A6" s="189">
        <f>'регистрация выд заявок'!E8</f>
        <v>44573</v>
      </c>
      <c r="B6" s="168" t="str">
        <f>'регистрация выд заявок'!H8</f>
        <v>ООО "Технозип"</v>
      </c>
      <c r="C6" s="190">
        <f>'регистрация выд заявок'!I8</f>
        <v>7448019367</v>
      </c>
      <c r="D6" s="168" t="s">
        <v>193</v>
      </c>
      <c r="E6" s="168" t="s">
        <v>16</v>
      </c>
      <c r="F6" s="168" t="str">
        <f>'регистрация выд заявок'!L8</f>
        <v>предоставление микрозайма</v>
      </c>
      <c r="G6" s="191">
        <f>'регистрация выд заявок'!K8</f>
        <v>6.5000000000000002E-2</v>
      </c>
      <c r="H6" s="192">
        <f>'регистрация выд заявок'!J8</f>
        <v>5000000</v>
      </c>
      <c r="I6" s="168" t="s">
        <v>73</v>
      </c>
      <c r="J6" s="168" t="s">
        <v>127</v>
      </c>
      <c r="K6" s="168" t="s">
        <v>4</v>
      </c>
    </row>
    <row r="7" spans="1:11" ht="29.25" customHeight="1" x14ac:dyDescent="0.2">
      <c r="A7" s="189">
        <v>44634</v>
      </c>
      <c r="B7" s="168" t="str">
        <f>'регистрация выд заявок'!H9</f>
        <v>ИП Паниковский Д.Г.</v>
      </c>
      <c r="C7" s="190">
        <f>'регистрация выд заявок'!I9</f>
        <v>742200524867</v>
      </c>
      <c r="D7" s="168" t="s">
        <v>18</v>
      </c>
      <c r="E7" s="168" t="s">
        <v>16</v>
      </c>
      <c r="F7" s="168" t="str">
        <f>'регистрация выд заявок'!L9</f>
        <v>предоставление микрозайма</v>
      </c>
      <c r="G7" s="191">
        <f>'регистрация выд заявок'!K9</f>
        <v>4.2500000000000003E-2</v>
      </c>
      <c r="H7" s="192">
        <f>'регистрация выд заявок'!J9</f>
        <v>2300000</v>
      </c>
      <c r="I7" s="168" t="s">
        <v>75</v>
      </c>
      <c r="J7" s="168" t="s">
        <v>127</v>
      </c>
      <c r="K7" s="168" t="s">
        <v>20</v>
      </c>
    </row>
    <row r="8" spans="1:11" ht="29.25" customHeight="1" x14ac:dyDescent="0.2">
      <c r="A8" s="189">
        <f>'регистрация выд заявок'!E10</f>
        <v>44586</v>
      </c>
      <c r="B8" s="168" t="str">
        <f>'регистрация выд заявок'!H10</f>
        <v>ИП Зенчев А.С.</v>
      </c>
      <c r="C8" s="190">
        <f>'регистрация выд заявок'!I10</f>
        <v>742002884762</v>
      </c>
      <c r="D8" s="168" t="s">
        <v>193</v>
      </c>
      <c r="E8" s="168" t="s">
        <v>16</v>
      </c>
      <c r="F8" s="168" t="str">
        <f>'регистрация выд заявок'!L10</f>
        <v>предоставление микрозайма</v>
      </c>
      <c r="G8" s="191">
        <f>'регистрация выд заявок'!K10</f>
        <v>6.5000000000000002E-2</v>
      </c>
      <c r="H8" s="192">
        <f>'регистрация выд заявок'!J10</f>
        <v>500000</v>
      </c>
      <c r="I8" s="168" t="s">
        <v>80</v>
      </c>
      <c r="J8" s="168" t="s">
        <v>127</v>
      </c>
      <c r="K8" s="168" t="s">
        <v>12</v>
      </c>
    </row>
    <row r="9" spans="1:11" ht="29.25" customHeight="1" x14ac:dyDescent="0.2">
      <c r="A9" s="189">
        <f>'регистрация выд заявок'!E11</f>
        <v>44587</v>
      </c>
      <c r="B9" s="168" t="str">
        <f>'регистрация выд заявок'!H11</f>
        <v>ООО "Ураллесторг"</v>
      </c>
      <c r="C9" s="190">
        <f>'регистрация выд заявок'!I11</f>
        <v>7404071095</v>
      </c>
      <c r="D9" s="168" t="s">
        <v>193</v>
      </c>
      <c r="E9" s="168" t="s">
        <v>16</v>
      </c>
      <c r="F9" s="168" t="str">
        <f>'регистрация выд заявок'!L11</f>
        <v>предоставление микрозайма</v>
      </c>
      <c r="G9" s="191">
        <v>4.2500000000000003E-2</v>
      </c>
      <c r="H9" s="192">
        <f>'регистрация выд заявок'!J11</f>
        <v>5000000</v>
      </c>
      <c r="I9" s="168" t="s">
        <v>84</v>
      </c>
      <c r="J9" s="168" t="s">
        <v>127</v>
      </c>
      <c r="K9" s="168" t="s">
        <v>10</v>
      </c>
    </row>
    <row r="10" spans="1:11" ht="34.5" customHeight="1" x14ac:dyDescent="0.2">
      <c r="A10" s="189">
        <f>'регистрация выд заявок'!E12</f>
        <v>44589</v>
      </c>
      <c r="B10" s="168" t="s">
        <v>85</v>
      </c>
      <c r="C10" s="190">
        <v>741110252039</v>
      </c>
      <c r="D10" s="168" t="s">
        <v>26</v>
      </c>
      <c r="E10" s="168" t="s">
        <v>16</v>
      </c>
      <c r="F10" s="168" t="str">
        <f>'регистрация выд заявок'!L12</f>
        <v>предоставление микрозайма</v>
      </c>
      <c r="G10" s="191">
        <v>8.5000000000000006E-2</v>
      </c>
      <c r="H10" s="192">
        <v>400000</v>
      </c>
      <c r="I10" s="168" t="s">
        <v>86</v>
      </c>
      <c r="J10" s="168" t="s">
        <v>127</v>
      </c>
      <c r="K10" s="168" t="s">
        <v>7</v>
      </c>
    </row>
    <row r="11" spans="1:11" ht="41.25" customHeight="1" x14ac:dyDescent="0.2">
      <c r="A11" s="189">
        <f>'регистрация выд заявок'!E13</f>
        <v>44594</v>
      </c>
      <c r="B11" s="168" t="s">
        <v>87</v>
      </c>
      <c r="C11" s="190">
        <v>744700247630</v>
      </c>
      <c r="D11" s="168" t="s">
        <v>193</v>
      </c>
      <c r="E11" s="168" t="s">
        <v>16</v>
      </c>
      <c r="F11" s="168" t="str">
        <f>'регистрация выд заявок'!L13</f>
        <v>предоставление микрозайма</v>
      </c>
      <c r="G11" s="191">
        <v>6.5000000000000002E-2</v>
      </c>
      <c r="H11" s="192">
        <v>1400000</v>
      </c>
      <c r="I11" s="168" t="s">
        <v>88</v>
      </c>
      <c r="J11" s="168" t="s">
        <v>127</v>
      </c>
      <c r="K11" s="168" t="s">
        <v>4</v>
      </c>
    </row>
    <row r="12" spans="1:11" ht="22.5" customHeight="1" x14ac:dyDescent="0.2">
      <c r="A12" s="189">
        <f>'регистрация выд заявок'!E14</f>
        <v>44599</v>
      </c>
      <c r="B12" s="168" t="str">
        <f>'регистрация выд заявок'!H14</f>
        <v>ИП Кузьмин И.А.</v>
      </c>
      <c r="C12" s="190">
        <f>'регистрация выд заявок'!I14</f>
        <v>741702446949</v>
      </c>
      <c r="D12" s="168" t="s">
        <v>193</v>
      </c>
      <c r="E12" s="168" t="s">
        <v>16</v>
      </c>
      <c r="F12" s="168" t="str">
        <f>'регистрация выд заявок'!L14</f>
        <v>предоставление микрозайма</v>
      </c>
      <c r="G12" s="191">
        <f>'регистрация выд заявок'!K14</f>
        <v>4.2500000000000003E-2</v>
      </c>
      <c r="H12" s="192">
        <f>'регистрация выд заявок'!J14</f>
        <v>3300000</v>
      </c>
      <c r="I12" s="168" t="s">
        <v>90</v>
      </c>
      <c r="J12" s="168" t="s">
        <v>127</v>
      </c>
      <c r="K12" s="168" t="s">
        <v>5</v>
      </c>
    </row>
    <row r="13" spans="1:11" ht="39.75" customHeight="1" x14ac:dyDescent="0.2">
      <c r="A13" s="189">
        <f>'регистрация выд заявок'!E15</f>
        <v>44601</v>
      </c>
      <c r="B13" s="168" t="str">
        <f>'регистрация выд заявок'!H15</f>
        <v>ИП Потеряев А.В.</v>
      </c>
      <c r="C13" s="190">
        <f>'регистрация выд заявок'!I15</f>
        <v>740411977990</v>
      </c>
      <c r="D13" s="168" t="s">
        <v>193</v>
      </c>
      <c r="E13" s="168" t="s">
        <v>16</v>
      </c>
      <c r="F13" s="168" t="str">
        <f>'регистрация выд заявок'!L15</f>
        <v>предоставление микрозайма</v>
      </c>
      <c r="G13" s="191">
        <f>'регистрация выд заявок'!K15</f>
        <v>4.2500000000000003E-2</v>
      </c>
      <c r="H13" s="192">
        <f>'регистрация выд заявок'!J15</f>
        <v>900000</v>
      </c>
      <c r="I13" s="168" t="s">
        <v>94</v>
      </c>
      <c r="J13" s="168" t="s">
        <v>128</v>
      </c>
      <c r="K13" s="168" t="s">
        <v>10</v>
      </c>
    </row>
    <row r="14" spans="1:11" ht="24" customHeight="1" x14ac:dyDescent="0.2">
      <c r="A14" s="189">
        <f>'регистрация выд заявок'!E16</f>
        <v>44601</v>
      </c>
      <c r="B14" s="168" t="str">
        <f>'регистрация выд заявок'!H16</f>
        <v>ООО "Урал-Полимер-Лак"</v>
      </c>
      <c r="C14" s="190">
        <f>'регистрация выд заявок'!I16</f>
        <v>7430022739</v>
      </c>
      <c r="D14" s="168" t="s">
        <v>193</v>
      </c>
      <c r="E14" s="168" t="s">
        <v>16</v>
      </c>
      <c r="F14" s="168" t="str">
        <f>'регистрация выд заявок'!L16</f>
        <v>предоставление займа</v>
      </c>
      <c r="G14" s="191">
        <f>'регистрация выд заявок'!K16</f>
        <v>6.5000000000000002E-2</v>
      </c>
      <c r="H14" s="192">
        <f>'регистрация выд заявок'!J16</f>
        <v>8000000</v>
      </c>
      <c r="I14" s="168" t="s">
        <v>94</v>
      </c>
      <c r="J14" s="168" t="s">
        <v>127</v>
      </c>
      <c r="K14" s="168" t="s">
        <v>4</v>
      </c>
    </row>
    <row r="15" spans="1:11" ht="24" customHeight="1" x14ac:dyDescent="0.2">
      <c r="A15" s="189">
        <f>'регистрация выд заявок'!E17</f>
        <v>44602</v>
      </c>
      <c r="B15" s="168" t="str">
        <f>'регистрация выд заявок'!H17</f>
        <v>ИП Субач И.В.</v>
      </c>
      <c r="C15" s="190">
        <f>'регистрация выд заявок'!I17</f>
        <v>667210051312</v>
      </c>
      <c r="D15" s="168" t="s">
        <v>193</v>
      </c>
      <c r="E15" s="168" t="s">
        <v>16</v>
      </c>
      <c r="F15" s="168" t="str">
        <f>'регистрация выд заявок'!L17</f>
        <v>предоставление микрозайма</v>
      </c>
      <c r="G15" s="191">
        <f>'регистрация выд заявок'!K17</f>
        <v>4.2500000000000003E-2</v>
      </c>
      <c r="H15" s="192">
        <f>'регистрация выд заявок'!J17</f>
        <v>5000000</v>
      </c>
      <c r="I15" s="189" t="s">
        <v>97</v>
      </c>
      <c r="J15" s="168" t="s">
        <v>127</v>
      </c>
      <c r="K15" s="168" t="s">
        <v>10</v>
      </c>
    </row>
    <row r="16" spans="1:11" ht="24" customHeight="1" x14ac:dyDescent="0.2">
      <c r="A16" s="189">
        <f>'регистрация выд заявок'!E18</f>
        <v>44602</v>
      </c>
      <c r="B16" s="168" t="str">
        <f>'регистрация выд заявок'!H18</f>
        <v>ИП Нигматянов С.Р.</v>
      </c>
      <c r="C16" s="190">
        <f>'регистрация выд заявок'!I18</f>
        <v>744915922605</v>
      </c>
      <c r="D16" s="168" t="s">
        <v>193</v>
      </c>
      <c r="E16" s="168" t="s">
        <v>16</v>
      </c>
      <c r="F16" s="168" t="str">
        <f>'регистрация выд заявок'!L18</f>
        <v>предоставление микрозайма</v>
      </c>
      <c r="G16" s="191">
        <f>'регистрация выд заявок'!K18</f>
        <v>0.06</v>
      </c>
      <c r="H16" s="192">
        <f>'регистрация выд заявок'!J18</f>
        <v>3000000</v>
      </c>
      <c r="I16" s="189" t="s">
        <v>97</v>
      </c>
      <c r="J16" s="168" t="s">
        <v>127</v>
      </c>
      <c r="K16" s="168" t="s">
        <v>4</v>
      </c>
    </row>
    <row r="17" spans="1:11" ht="24" customHeight="1" x14ac:dyDescent="0.2">
      <c r="A17" s="189">
        <f>'регистрация выд заявок'!E19</f>
        <v>44603</v>
      </c>
      <c r="B17" s="168" t="s">
        <v>95</v>
      </c>
      <c r="C17" s="190">
        <f>'регистрация выд заявок'!I19</f>
        <v>7438021085</v>
      </c>
      <c r="D17" s="168" t="s">
        <v>193</v>
      </c>
      <c r="E17" s="168" t="s">
        <v>16</v>
      </c>
      <c r="F17" s="168" t="str">
        <f>'регистрация выд заявок'!L19</f>
        <v>предоставление микрозайма</v>
      </c>
      <c r="G17" s="191">
        <v>6.5000000000000002E-2</v>
      </c>
      <c r="H17" s="192">
        <f>'регистрация выд заявок'!J19</f>
        <v>2200000</v>
      </c>
      <c r="I17" s="168" t="s">
        <v>96</v>
      </c>
      <c r="J17" s="168" t="s">
        <v>127</v>
      </c>
      <c r="K17" s="168" t="s">
        <v>279</v>
      </c>
    </row>
    <row r="18" spans="1:11" ht="24" customHeight="1" x14ac:dyDescent="0.2">
      <c r="A18" s="189">
        <f>'регистрация выд заявок'!E20</f>
        <v>44603</v>
      </c>
      <c r="B18" s="168" t="s">
        <v>98</v>
      </c>
      <c r="C18" s="190">
        <f>'регистрация выд заявок'!I20</f>
        <v>7460053974</v>
      </c>
      <c r="D18" s="168" t="s">
        <v>193</v>
      </c>
      <c r="E18" s="168" t="s">
        <v>16</v>
      </c>
      <c r="F18" s="168" t="str">
        <f>'регистрация выд заявок'!L20</f>
        <v>предоставление микрозайма</v>
      </c>
      <c r="G18" s="191">
        <v>7.0000000000000007E-2</v>
      </c>
      <c r="H18" s="192">
        <f>'регистрация выд заявок'!J20</f>
        <v>300000</v>
      </c>
      <c r="I18" s="168" t="s">
        <v>96</v>
      </c>
      <c r="J18" s="168" t="s">
        <v>127</v>
      </c>
      <c r="K18" s="168" t="s">
        <v>4</v>
      </c>
    </row>
    <row r="19" spans="1:11" ht="17.25" customHeight="1" x14ac:dyDescent="0.2">
      <c r="A19" s="189">
        <f>'регистрация выд заявок'!E21</f>
        <v>44603</v>
      </c>
      <c r="B19" s="168" t="str">
        <f>'регистрация выд заявок'!H21</f>
        <v>ООО "ИНКО"</v>
      </c>
      <c r="C19" s="190">
        <f>'регистрация выд заявок'!I21</f>
        <v>7450019741</v>
      </c>
      <c r="D19" s="168" t="s">
        <v>193</v>
      </c>
      <c r="E19" s="168" t="s">
        <v>16</v>
      </c>
      <c r="F19" s="168" t="str">
        <f>'регистрация выд заявок'!L21</f>
        <v>предоставление микрозайма</v>
      </c>
      <c r="G19" s="191">
        <f>'регистрация выд заявок'!K21</f>
        <v>6.5000000000000002E-2</v>
      </c>
      <c r="H19" s="192">
        <f>'регистрация выд заявок'!J21</f>
        <v>5000000</v>
      </c>
      <c r="I19" s="168" t="s">
        <v>96</v>
      </c>
      <c r="J19" s="168" t="s">
        <v>127</v>
      </c>
      <c r="K19" s="168" t="s">
        <v>4</v>
      </c>
    </row>
    <row r="20" spans="1:11" ht="17.25" customHeight="1" x14ac:dyDescent="0.2">
      <c r="A20" s="189">
        <f>'регистрация выд заявок'!E22</f>
        <v>44606</v>
      </c>
      <c r="B20" s="168" t="str">
        <f>'регистрация выд заявок'!H22</f>
        <v>ИП Ефаев С.Ф.</v>
      </c>
      <c r="C20" s="190">
        <f>'регистрация выд заявок'!I22</f>
        <v>742701992200</v>
      </c>
      <c r="D20" s="168" t="s">
        <v>193</v>
      </c>
      <c r="E20" s="168" t="s">
        <v>16</v>
      </c>
      <c r="F20" s="168" t="str">
        <f>'регистрация выд заявок'!L22</f>
        <v>предоставление микрозайма</v>
      </c>
      <c r="G20" s="191">
        <f>'регистрация выд заявок'!K22</f>
        <v>6.5000000000000002E-2</v>
      </c>
      <c r="H20" s="192">
        <f>'регистрация выд заявок'!J22</f>
        <v>1750000</v>
      </c>
      <c r="I20" s="168" t="s">
        <v>100</v>
      </c>
      <c r="J20" s="168" t="s">
        <v>128</v>
      </c>
      <c r="K20" s="168" t="s">
        <v>4</v>
      </c>
    </row>
    <row r="21" spans="1:11" ht="33" customHeight="1" x14ac:dyDescent="0.2">
      <c r="A21" s="189">
        <f>'регистрация выд заявок'!E23</f>
        <v>44607</v>
      </c>
      <c r="B21" s="168" t="str">
        <f>'регистрация выд заявок'!H23</f>
        <v>ООО «Хороший чай»</v>
      </c>
      <c r="C21" s="190">
        <f>'регистрация выд заявок'!I23</f>
        <v>7456011869</v>
      </c>
      <c r="D21" s="168" t="s">
        <v>193</v>
      </c>
      <c r="E21" s="168" t="s">
        <v>16</v>
      </c>
      <c r="F21" s="168" t="str">
        <f>'регистрация выд заявок'!L23</f>
        <v>предоставление микрозайма</v>
      </c>
      <c r="G21" s="191">
        <f>'регистрация выд заявок'!K23</f>
        <v>4.7500000000000001E-2</v>
      </c>
      <c r="H21" s="192">
        <f>'регистрация выд заявок'!J23</f>
        <v>5000000</v>
      </c>
      <c r="I21" s="168" t="s">
        <v>102</v>
      </c>
      <c r="J21" s="168" t="s">
        <v>127</v>
      </c>
      <c r="K21" s="168" t="s">
        <v>6</v>
      </c>
    </row>
    <row r="22" spans="1:11" ht="17.25" customHeight="1" x14ac:dyDescent="0.2">
      <c r="A22" s="189">
        <f>'регистрация выд заявок'!E24</f>
        <v>44608</v>
      </c>
      <c r="B22" s="168" t="str">
        <f>'регистрация выд заявок'!H24</f>
        <v>ООО "Альянс-Энерго"</v>
      </c>
      <c r="C22" s="190">
        <f>'регистрация выд заявок'!I24</f>
        <v>7417012019</v>
      </c>
      <c r="D22" s="168" t="s">
        <v>193</v>
      </c>
      <c r="E22" s="168" t="s">
        <v>16</v>
      </c>
      <c r="F22" s="168" t="str">
        <f>'регистрация выд заявок'!L24</f>
        <v>предоставление микрозайма</v>
      </c>
      <c r="G22" s="191">
        <f>'регистрация выд заявок'!K24</f>
        <v>6.5000000000000002E-2</v>
      </c>
      <c r="H22" s="192">
        <f>'регистрация выд заявок'!J24</f>
        <v>500000</v>
      </c>
      <c r="I22" s="168" t="s">
        <v>104</v>
      </c>
      <c r="J22" s="168" t="s">
        <v>127</v>
      </c>
      <c r="K22" s="168" t="s">
        <v>278</v>
      </c>
    </row>
    <row r="23" spans="1:11" ht="17.25" customHeight="1" x14ac:dyDescent="0.2">
      <c r="A23" s="189">
        <f>'регистрация выд заявок'!E25</f>
        <v>44608</v>
      </c>
      <c r="B23" s="168" t="str">
        <f>'регистрация выд заявок'!H25</f>
        <v>ООО "Промэнерго"</v>
      </c>
      <c r="C23" s="190">
        <f>'регистрация выд заявок'!I25</f>
        <v>7448199381</v>
      </c>
      <c r="D23" s="168" t="s">
        <v>193</v>
      </c>
      <c r="E23" s="168" t="s">
        <v>16</v>
      </c>
      <c r="F23" s="168" t="str">
        <f>'регистрация выд заявок'!L25</f>
        <v>предоставление микрозайма</v>
      </c>
      <c r="G23" s="191">
        <f>'регистрация выд заявок'!K25</f>
        <v>6.5000000000000002E-2</v>
      </c>
      <c r="H23" s="192">
        <f>'регистрация выд заявок'!J25</f>
        <v>5000000</v>
      </c>
      <c r="I23" s="168" t="s">
        <v>104</v>
      </c>
      <c r="J23" s="168" t="s">
        <v>127</v>
      </c>
      <c r="K23" s="168" t="s">
        <v>4</v>
      </c>
    </row>
    <row r="24" spans="1:11" ht="39" customHeight="1" x14ac:dyDescent="0.2">
      <c r="A24" s="189">
        <f>'регистрация выд заявок'!E26</f>
        <v>44609</v>
      </c>
      <c r="B24" s="168" t="str">
        <f>'регистрация выд заявок'!H26</f>
        <v>ООО "ТФ"</v>
      </c>
      <c r="C24" s="190">
        <f>'регистрация выд заявок'!I26</f>
        <v>7447185259</v>
      </c>
      <c r="D24" s="168" t="s">
        <v>193</v>
      </c>
      <c r="E24" s="168" t="s">
        <v>16</v>
      </c>
      <c r="F24" s="168" t="str">
        <f>'регистрация выд заявок'!L26</f>
        <v>предоставление микрозайма</v>
      </c>
      <c r="G24" s="191">
        <f>'регистрация выд заявок'!K26</f>
        <v>6.5000000000000002E-2</v>
      </c>
      <c r="H24" s="192">
        <f>'регистрация выд заявок'!J26</f>
        <v>300000</v>
      </c>
      <c r="I24" s="168" t="s">
        <v>105</v>
      </c>
      <c r="J24" s="168" t="s">
        <v>127</v>
      </c>
      <c r="K24" s="168" t="s">
        <v>4</v>
      </c>
    </row>
    <row r="25" spans="1:11" ht="17.25" customHeight="1" x14ac:dyDescent="0.2">
      <c r="A25" s="189">
        <f>'регистрация выд заявок'!E27</f>
        <v>44614</v>
      </c>
      <c r="B25" s="168" t="str">
        <f>'регистрация выд заявок'!H27</f>
        <v>ООО "Азот"</v>
      </c>
      <c r="C25" s="190">
        <f>'регистрация выд заявок'!I27</f>
        <v>7417008894</v>
      </c>
      <c r="D25" s="168" t="s">
        <v>18</v>
      </c>
      <c r="E25" s="168" t="s">
        <v>16</v>
      </c>
      <c r="F25" s="168" t="str">
        <f>'регистрация выд заявок'!L27</f>
        <v>предоставление микрозайма</v>
      </c>
      <c r="G25" s="191">
        <f>'регистрация выд заявок'!K27</f>
        <v>4.7500000000000001E-2</v>
      </c>
      <c r="H25" s="192">
        <f>'регистрация выд заявок'!J27</f>
        <v>5000000</v>
      </c>
      <c r="I25" s="168" t="s">
        <v>108</v>
      </c>
      <c r="J25" s="168" t="s">
        <v>128</v>
      </c>
      <c r="K25" s="168" t="s">
        <v>5</v>
      </c>
    </row>
    <row r="26" spans="1:11" s="72" customFormat="1" ht="39.75" customHeight="1" x14ac:dyDescent="0.2">
      <c r="A26" s="189">
        <f>'регистрация выд заявок'!E28</f>
        <v>44614</v>
      </c>
      <c r="B26" s="168" t="str">
        <f>'регистрация выд заявок'!H28</f>
        <v>ООО "Авангард"</v>
      </c>
      <c r="C26" s="190">
        <v>7453343312</v>
      </c>
      <c r="D26" s="168" t="s">
        <v>193</v>
      </c>
      <c r="E26" s="168" t="s">
        <v>16</v>
      </c>
      <c r="F26" s="168" t="str">
        <f>'регистрация выд заявок'!L28</f>
        <v>предоставление микрозайма</v>
      </c>
      <c r="G26" s="191">
        <f>'регистрация выд заявок'!K28</f>
        <v>7.0000000000000007E-2</v>
      </c>
      <c r="H26" s="192">
        <f>'регистрация выд заявок'!J28</f>
        <v>249000</v>
      </c>
      <c r="I26" s="168" t="s">
        <v>108</v>
      </c>
      <c r="J26" s="168" t="s">
        <v>127</v>
      </c>
      <c r="K26" s="168" t="s">
        <v>4</v>
      </c>
    </row>
    <row r="27" spans="1:11" ht="17.25" customHeight="1" x14ac:dyDescent="0.2">
      <c r="A27" s="189">
        <f>'регистрация выд заявок'!E29</f>
        <v>44617</v>
      </c>
      <c r="B27" s="168" t="str">
        <f>'регистрация выд заявок'!H29</f>
        <v>ИП Гармс С.А.</v>
      </c>
      <c r="C27" s="190">
        <f>'регистрация выд заявок'!I29</f>
        <v>741300000424</v>
      </c>
      <c r="D27" s="168" t="s">
        <v>193</v>
      </c>
      <c r="E27" s="168" t="s">
        <v>16</v>
      </c>
      <c r="F27" s="168" t="str">
        <f>'регистрация выд заявок'!L29</f>
        <v>предоставление микрозайма</v>
      </c>
      <c r="G27" s="191">
        <f>'регистрация выд заявок'!K29</f>
        <v>6.5000000000000002E-2</v>
      </c>
      <c r="H27" s="192">
        <f>'регистрация выд заявок'!J29</f>
        <v>3400000</v>
      </c>
      <c r="I27" s="168" t="s">
        <v>112</v>
      </c>
      <c r="J27" s="168" t="s">
        <v>128</v>
      </c>
      <c r="K27" s="168" t="s">
        <v>11</v>
      </c>
    </row>
    <row r="28" spans="1:11" ht="17.25" customHeight="1" x14ac:dyDescent="0.2">
      <c r="A28" s="189">
        <f>'регистрация выд заявок'!E30</f>
        <v>44617</v>
      </c>
      <c r="B28" s="168" t="str">
        <f>'регистрация выд заявок'!H30</f>
        <v>ИП Гармс С.А.</v>
      </c>
      <c r="C28" s="190">
        <f>'регистрация выд заявок'!I30</f>
        <v>741300000424</v>
      </c>
      <c r="D28" s="168" t="s">
        <v>193</v>
      </c>
      <c r="E28" s="168" t="s">
        <v>16</v>
      </c>
      <c r="F28" s="168" t="str">
        <f>'регистрация выд заявок'!L30</f>
        <v>предоставление микрозайма</v>
      </c>
      <c r="G28" s="191">
        <f>'регистрация выд заявок'!K30</f>
        <v>6.5000000000000002E-2</v>
      </c>
      <c r="H28" s="192">
        <f>'регистрация выд заявок'!J30</f>
        <v>1600000</v>
      </c>
      <c r="I28" s="168" t="s">
        <v>112</v>
      </c>
      <c r="J28" s="168" t="s">
        <v>127</v>
      </c>
      <c r="K28" s="168" t="s">
        <v>11</v>
      </c>
    </row>
    <row r="29" spans="1:11" ht="17.25" customHeight="1" x14ac:dyDescent="0.2">
      <c r="A29" s="189">
        <f>'регистрация выд заявок'!E31</f>
        <v>44617</v>
      </c>
      <c r="B29" s="168" t="str">
        <f>'регистрация выд заявок'!H31</f>
        <v>ООО "Фортуна"</v>
      </c>
      <c r="C29" s="190">
        <f>'регистрация выд заявок'!I31</f>
        <v>7456011241</v>
      </c>
      <c r="D29" s="168" t="s">
        <v>193</v>
      </c>
      <c r="E29" s="168" t="s">
        <v>16</v>
      </c>
      <c r="F29" s="168" t="str">
        <f>'регистрация выд заявок'!L31</f>
        <v>предоставление микрозайма</v>
      </c>
      <c r="G29" s="191">
        <f>'регистрация выд заявок'!K31</f>
        <v>4.7500000000000001E-2</v>
      </c>
      <c r="H29" s="192">
        <f>'регистрация выд заявок'!J31</f>
        <v>3200000</v>
      </c>
      <c r="I29" s="168" t="s">
        <v>112</v>
      </c>
      <c r="J29" s="168" t="s">
        <v>127</v>
      </c>
      <c r="K29" s="168" t="s">
        <v>6</v>
      </c>
    </row>
    <row r="30" spans="1:11" ht="17.25" customHeight="1" x14ac:dyDescent="0.2">
      <c r="A30" s="189">
        <f>'регистрация выд заявок'!E32</f>
        <v>44617</v>
      </c>
      <c r="B30" s="168" t="str">
        <f>'регистрация выд заявок'!H32</f>
        <v xml:space="preserve">ООО «Инженерные Технологии» </v>
      </c>
      <c r="C30" s="190">
        <f>'регистрация выд заявок'!I32</f>
        <v>6672328241</v>
      </c>
      <c r="D30" s="168" t="s">
        <v>193</v>
      </c>
      <c r="E30" s="168" t="s">
        <v>16</v>
      </c>
      <c r="F30" s="168" t="str">
        <f>'регистрация выд заявок'!L32</f>
        <v>предоставление микрозайма</v>
      </c>
      <c r="G30" s="191">
        <f>'регистрация выд заявок'!K32</f>
        <v>6.5000000000000002E-2</v>
      </c>
      <c r="H30" s="192">
        <f>'регистрация выд заявок'!J32</f>
        <v>3000000</v>
      </c>
      <c r="I30" s="168" t="s">
        <v>112</v>
      </c>
      <c r="J30" s="168" t="s">
        <v>127</v>
      </c>
      <c r="K30" s="168" t="s">
        <v>4</v>
      </c>
    </row>
    <row r="31" spans="1:11" ht="24" customHeight="1" x14ac:dyDescent="0.2">
      <c r="A31" s="189">
        <f>'регистрация выд заявок'!E33</f>
        <v>44617</v>
      </c>
      <c r="B31" s="168" t="str">
        <f>'регистрация выд заявок'!H33</f>
        <v>ООО "Уралрезина"</v>
      </c>
      <c r="C31" s="190">
        <f>'регистрация выд заявок'!I33</f>
        <v>7415075077</v>
      </c>
      <c r="D31" s="168" t="s">
        <v>193</v>
      </c>
      <c r="E31" s="168" t="s">
        <v>16</v>
      </c>
      <c r="F31" s="168" t="str">
        <f>'регистрация выд заявок'!L33</f>
        <v>предоставление микрозайма</v>
      </c>
      <c r="G31" s="191">
        <v>6.5000000000000002E-2</v>
      </c>
      <c r="H31" s="192">
        <f>'регистрация выд заявок'!J33</f>
        <v>2800000</v>
      </c>
      <c r="I31" s="168" t="s">
        <v>112</v>
      </c>
      <c r="J31" s="168" t="s">
        <v>127</v>
      </c>
      <c r="K31" s="168" t="s">
        <v>9</v>
      </c>
    </row>
    <row r="32" spans="1:11" ht="20.25" customHeight="1" x14ac:dyDescent="0.2">
      <c r="A32" s="189">
        <f>'регистрация выд заявок'!E34</f>
        <v>44620</v>
      </c>
      <c r="B32" s="168" t="str">
        <f>'регистрация выд заявок'!H34</f>
        <v>ИП Ромашкина Л.Н.</v>
      </c>
      <c r="C32" s="190">
        <f>'регистрация выд заявок'!I34</f>
        <v>744409456228</v>
      </c>
      <c r="D32" s="168" t="s">
        <v>193</v>
      </c>
      <c r="E32" s="168" t="s">
        <v>16</v>
      </c>
      <c r="F32" s="168" t="str">
        <f>'регистрация выд заявок'!L34</f>
        <v>предоставление микрозайма</v>
      </c>
      <c r="G32" s="191">
        <f>'регистрация выд заявок'!K34</f>
        <v>0.03</v>
      </c>
      <c r="H32" s="192">
        <f>'регистрация выд заявок'!J34</f>
        <v>3000000</v>
      </c>
      <c r="I32" s="168" t="s">
        <v>115</v>
      </c>
      <c r="J32" s="168" t="s">
        <v>127</v>
      </c>
      <c r="K32" s="168" t="s">
        <v>6</v>
      </c>
    </row>
    <row r="33" spans="1:11" ht="17.25" customHeight="1" x14ac:dyDescent="0.2">
      <c r="A33" s="189">
        <f>'регистрация выд заявок'!E35</f>
        <v>44620</v>
      </c>
      <c r="B33" s="168" t="str">
        <f>'регистрация выд заявок'!H35</f>
        <v>ИП Беркутов К.Н.</v>
      </c>
      <c r="C33" s="190">
        <f>'регистрация выд заявок'!I35</f>
        <v>745501787833</v>
      </c>
      <c r="D33" s="168" t="s">
        <v>193</v>
      </c>
      <c r="E33" s="168" t="s">
        <v>16</v>
      </c>
      <c r="F33" s="168" t="str">
        <f>'регистрация выд заявок'!L35</f>
        <v>предоставление микрозайма</v>
      </c>
      <c r="G33" s="191">
        <f>'регистрация выд заявок'!K35</f>
        <v>4.7500000000000001E-2</v>
      </c>
      <c r="H33" s="192">
        <f>'регистрация выд заявок'!J35</f>
        <v>580000</v>
      </c>
      <c r="I33" s="168" t="s">
        <v>115</v>
      </c>
      <c r="J33" s="168" t="s">
        <v>127</v>
      </c>
      <c r="K33" s="168" t="s">
        <v>6</v>
      </c>
    </row>
    <row r="34" spans="1:11" ht="28.5" customHeight="1" x14ac:dyDescent="0.2">
      <c r="A34" s="189">
        <f>'регистрация выд заявок'!E36</f>
        <v>44621</v>
      </c>
      <c r="B34" s="168" t="str">
        <f>'регистрация выд заявок'!H36</f>
        <v>ИП Садыгов Э.О.О.</v>
      </c>
      <c r="C34" s="190">
        <f>'регистрация выд заявок'!I36</f>
        <v>744303894221</v>
      </c>
      <c r="D34" s="168" t="s">
        <v>193</v>
      </c>
      <c r="E34" s="168" t="s">
        <v>16</v>
      </c>
      <c r="F34" s="168" t="str">
        <f>'регистрация выд заявок'!L36</f>
        <v>предоставление микрозайма</v>
      </c>
      <c r="G34" s="191">
        <f>'регистрация выд заявок'!K36</f>
        <v>7.0000000000000007E-2</v>
      </c>
      <c r="H34" s="192">
        <f>'регистрация выд заявок'!J36</f>
        <v>200000</v>
      </c>
      <c r="I34" s="189" t="s">
        <v>121</v>
      </c>
      <c r="J34" s="168" t="s">
        <v>127</v>
      </c>
      <c r="K34" s="168" t="s">
        <v>4</v>
      </c>
    </row>
    <row r="35" spans="1:11" ht="17.25" customHeight="1" x14ac:dyDescent="0.2">
      <c r="A35" s="189">
        <f>'регистрация выд заявок'!E37</f>
        <v>44621</v>
      </c>
      <c r="B35" s="168" t="str">
        <f>'регистрация выд заявок'!H37</f>
        <v>ООО СТК "Успех"</v>
      </c>
      <c r="C35" s="190">
        <f>'регистрация выд заявок'!I37</f>
        <v>7447233150</v>
      </c>
      <c r="D35" s="168" t="s">
        <v>18</v>
      </c>
      <c r="E35" s="168" t="s">
        <v>16</v>
      </c>
      <c r="F35" s="168" t="str">
        <f>'регистрация выд заявок'!L37</f>
        <v>предоставление микрозайма</v>
      </c>
      <c r="G35" s="191">
        <f>'регистрация выд заявок'!K37</f>
        <v>6.5000000000000002E-2</v>
      </c>
      <c r="H35" s="192">
        <f>'регистрация выд заявок'!J37</f>
        <v>3800000</v>
      </c>
      <c r="I35" s="189" t="s">
        <v>121</v>
      </c>
      <c r="J35" s="168" t="s">
        <v>127</v>
      </c>
      <c r="K35" s="168" t="s">
        <v>4</v>
      </c>
    </row>
    <row r="36" spans="1:11" ht="17.25" customHeight="1" x14ac:dyDescent="0.2">
      <c r="A36" s="189">
        <f>'регистрация выд заявок'!E38</f>
        <v>44621</v>
      </c>
      <c r="B36" s="168" t="str">
        <f>'регистрация выд заявок'!H38</f>
        <v>ООО "Уралэнергомет"</v>
      </c>
      <c r="C36" s="190">
        <f>'регистрация выд заявок'!I38</f>
        <v>7447233791</v>
      </c>
      <c r="D36" s="168" t="s">
        <v>193</v>
      </c>
      <c r="E36" s="168" t="s">
        <v>16</v>
      </c>
      <c r="F36" s="168" t="str">
        <f>'регистрация выд заявок'!L38</f>
        <v>предоставление микрозайма</v>
      </c>
      <c r="G36" s="191">
        <f>'регистрация выд заявок'!K38</f>
        <v>6.5000000000000002E-2</v>
      </c>
      <c r="H36" s="192">
        <f>'регистрация выд заявок'!J38</f>
        <v>4700000</v>
      </c>
      <c r="I36" s="189" t="s">
        <v>121</v>
      </c>
      <c r="J36" s="168" t="s">
        <v>127</v>
      </c>
      <c r="K36" s="168" t="s">
        <v>4</v>
      </c>
    </row>
    <row r="37" spans="1:11" ht="25.5" customHeight="1" x14ac:dyDescent="0.2">
      <c r="A37" s="189">
        <f>'регистрация выд заявок'!E39</f>
        <v>44624</v>
      </c>
      <c r="B37" s="168" t="str">
        <f>'регистрация выд заявок'!H39</f>
        <v xml:space="preserve">ООО МЦ "ЭГИДАМЕД" </v>
      </c>
      <c r="C37" s="190">
        <f>'регистрация выд заявок'!I39</f>
        <v>7424011619</v>
      </c>
      <c r="D37" s="168" t="s">
        <v>193</v>
      </c>
      <c r="E37" s="168" t="s">
        <v>16</v>
      </c>
      <c r="F37" s="168" t="str">
        <f>'регистрация выд заявок'!L39</f>
        <v>предоставление микрозайма</v>
      </c>
      <c r="G37" s="191">
        <f>'регистрация выд заявок'!K39</f>
        <v>3.5000000000000003E-2</v>
      </c>
      <c r="H37" s="192">
        <f>'регистрация выд заявок'!J39</f>
        <v>2000000</v>
      </c>
      <c r="I37" s="189" t="s">
        <v>126</v>
      </c>
      <c r="J37" s="168" t="s">
        <v>128</v>
      </c>
      <c r="K37" s="168" t="s">
        <v>27</v>
      </c>
    </row>
    <row r="38" spans="1:11" ht="17.25" customHeight="1" x14ac:dyDescent="0.2">
      <c r="A38" s="189">
        <v>44624</v>
      </c>
      <c r="B38" s="168" t="str">
        <f>'регистрация выд заявок'!H40</f>
        <v>ИП Егунян А.Х.</v>
      </c>
      <c r="C38" s="190">
        <v>744900354999</v>
      </c>
      <c r="D38" s="168" t="s">
        <v>18</v>
      </c>
      <c r="E38" s="168" t="s">
        <v>16</v>
      </c>
      <c r="F38" s="168" t="str">
        <f>'регистрация выд заявок'!L40</f>
        <v>предоставление микрозайма</v>
      </c>
      <c r="G38" s="191">
        <f>'регистрация выд заявок'!K40</f>
        <v>6.5000000000000002E-2</v>
      </c>
      <c r="H38" s="192">
        <f>'регистрация выд заявок'!J40</f>
        <v>5000000</v>
      </c>
      <c r="I38" s="189" t="s">
        <v>126</v>
      </c>
      <c r="J38" s="168" t="s">
        <v>128</v>
      </c>
      <c r="K38" s="168" t="s">
        <v>4</v>
      </c>
    </row>
    <row r="39" spans="1:11" ht="29.25" customHeight="1" x14ac:dyDescent="0.2">
      <c r="A39" s="189">
        <f>'регистрация выд заявок'!E41</f>
        <v>44625</v>
      </c>
      <c r="B39" s="168" t="str">
        <f>'регистрация выд заявок'!H41</f>
        <v>ООО "Транслига"</v>
      </c>
      <c r="C39" s="190">
        <f>'регистрация выд заявок'!I41</f>
        <v>7430030264</v>
      </c>
      <c r="D39" s="168" t="s">
        <v>193</v>
      </c>
      <c r="E39" s="168" t="s">
        <v>16</v>
      </c>
      <c r="F39" s="168" t="str">
        <f>'регистрация выд заявок'!L41</f>
        <v>предоставление микрозайма</v>
      </c>
      <c r="G39" s="191">
        <f>'регистрация выд заявок'!K41</f>
        <v>6.5000000000000002E-2</v>
      </c>
      <c r="H39" s="192">
        <f>'регистрация выд заявок'!J41</f>
        <v>5000000</v>
      </c>
      <c r="I39" s="189" t="s">
        <v>173</v>
      </c>
      <c r="J39" s="168" t="s">
        <v>127</v>
      </c>
      <c r="K39" s="168" t="s">
        <v>4</v>
      </c>
    </row>
    <row r="40" spans="1:11" ht="25.5" customHeight="1" x14ac:dyDescent="0.2">
      <c r="A40" s="189">
        <f>'регистрация выд заявок'!E42</f>
        <v>44625</v>
      </c>
      <c r="B40" s="168" t="str">
        <f>'регистрация выд заявок'!H42</f>
        <v xml:space="preserve">ООО «Магнитогорская обувная фабрика» </v>
      </c>
      <c r="C40" s="190">
        <f>'регистрация выд заявок'!I42</f>
        <v>7446033790</v>
      </c>
      <c r="D40" s="168" t="s">
        <v>18</v>
      </c>
      <c r="E40" s="168" t="s">
        <v>16</v>
      </c>
      <c r="F40" s="168" t="str">
        <f>'регистрация выд заявок'!L42</f>
        <v>предоставление займа</v>
      </c>
      <c r="G40" s="191">
        <f>'регистрация выд заявок'!K42</f>
        <v>6.5000000000000002E-2</v>
      </c>
      <c r="H40" s="192">
        <f>'регистрация выд заявок'!J42</f>
        <v>7000000</v>
      </c>
      <c r="I40" s="189" t="s">
        <v>123</v>
      </c>
      <c r="J40" s="168" t="s">
        <v>127</v>
      </c>
      <c r="K40" s="168" t="s">
        <v>6</v>
      </c>
    </row>
    <row r="41" spans="1:11" ht="21.75" customHeight="1" x14ac:dyDescent="0.2">
      <c r="A41" s="189">
        <f>'регистрация выд заявок'!E44</f>
        <v>44629</v>
      </c>
      <c r="B41" s="168" t="str">
        <f>'регистрация выд заявок'!H44</f>
        <v>ИП Ковшов Д.А.</v>
      </c>
      <c r="C41" s="190">
        <f>'регистрация выд заявок'!I44</f>
        <v>740409676392</v>
      </c>
      <c r="D41" s="168" t="s">
        <v>193</v>
      </c>
      <c r="E41" s="168" t="s">
        <v>16</v>
      </c>
      <c r="F41" s="168" t="str">
        <f>'регистрация выд заявок'!L44</f>
        <v>предоставление микрозайма</v>
      </c>
      <c r="G41" s="191">
        <f>'регистрация выд заявок'!K44</f>
        <v>6.5000000000000002E-2</v>
      </c>
      <c r="H41" s="192">
        <f>'регистрация выд заявок'!J44</f>
        <v>3000000</v>
      </c>
      <c r="I41" s="189" t="s">
        <v>134</v>
      </c>
      <c r="J41" s="168" t="s">
        <v>127</v>
      </c>
      <c r="K41" s="168" t="s">
        <v>4</v>
      </c>
    </row>
    <row r="42" spans="1:11" ht="43.5" customHeight="1" x14ac:dyDescent="0.2">
      <c r="A42" s="189">
        <f>'регистрация выд заявок'!E45</f>
        <v>44629</v>
      </c>
      <c r="B42" s="168" t="str">
        <f>'регистрация выд заявок'!H45</f>
        <v>ИП ГКФХ Трофимов Д.В.</v>
      </c>
      <c r="C42" s="190">
        <f>'регистрация выд заявок'!I45</f>
        <v>743701960601</v>
      </c>
      <c r="D42" s="168" t="s">
        <v>193</v>
      </c>
      <c r="E42" s="168" t="s">
        <v>16</v>
      </c>
      <c r="F42" s="168" t="str">
        <f>'регистрация выд заявок'!L45</f>
        <v>предоставление микрозайма</v>
      </c>
      <c r="G42" s="191">
        <f>'регистрация выд заявок'!K45</f>
        <v>6.5000000000000002E-2</v>
      </c>
      <c r="H42" s="192">
        <f>'регистрация выд заявок'!J45</f>
        <v>3300000</v>
      </c>
      <c r="I42" s="189" t="s">
        <v>134</v>
      </c>
      <c r="J42" s="168" t="s">
        <v>127</v>
      </c>
      <c r="K42" s="168" t="s">
        <v>277</v>
      </c>
    </row>
    <row r="43" spans="1:11" ht="17.25" customHeight="1" x14ac:dyDescent="0.2">
      <c r="A43" s="189">
        <f>'регистрация выд заявок'!E46</f>
        <v>44629</v>
      </c>
      <c r="B43" s="168" t="str">
        <f>'регистрация выд заявок'!H46</f>
        <v>ООО "Проммонтажавтоматика"</v>
      </c>
      <c r="C43" s="190">
        <f>'регистрация выд заявок'!I46</f>
        <v>7453249119</v>
      </c>
      <c r="D43" s="168" t="s">
        <v>193</v>
      </c>
      <c r="E43" s="168" t="s">
        <v>16</v>
      </c>
      <c r="F43" s="168" t="str">
        <f>'регистрация выд заявок'!L46</f>
        <v>предоставление микрозайма</v>
      </c>
      <c r="G43" s="191">
        <f>'регистрация выд заявок'!K46</f>
        <v>6.5000000000000002E-2</v>
      </c>
      <c r="H43" s="192">
        <f>'регистрация выд заявок'!J46</f>
        <v>5000000</v>
      </c>
      <c r="I43" s="189" t="s">
        <v>134</v>
      </c>
      <c r="J43" s="168" t="s">
        <v>127</v>
      </c>
      <c r="K43" s="168" t="s">
        <v>4</v>
      </c>
    </row>
    <row r="44" spans="1:11" ht="17.25" customHeight="1" x14ac:dyDescent="0.2">
      <c r="A44" s="189">
        <f>'регистрация выд заявок'!E47</f>
        <v>44631</v>
      </c>
      <c r="B44" s="168" t="str">
        <f>'регистрация выд заявок'!H47</f>
        <v>ООО ТЗФ "Ажурсталь"</v>
      </c>
      <c r="C44" s="190">
        <f>'регистрация выд заявок'!I47</f>
        <v>7453199500</v>
      </c>
      <c r="D44" s="168" t="s">
        <v>193</v>
      </c>
      <c r="E44" s="168" t="s">
        <v>16</v>
      </c>
      <c r="F44" s="168" t="str">
        <f>'регистрация выд заявок'!L47</f>
        <v>предоставление микрозайма</v>
      </c>
      <c r="G44" s="191">
        <f>'регистрация выд заявок'!K47</f>
        <v>6.5000000000000002E-2</v>
      </c>
      <c r="H44" s="192">
        <f>'регистрация выд заявок'!J47</f>
        <v>4000000</v>
      </c>
      <c r="I44" s="189" t="s">
        <v>135</v>
      </c>
      <c r="J44" s="168" t="s">
        <v>127</v>
      </c>
      <c r="K44" s="168" t="s">
        <v>4</v>
      </c>
    </row>
    <row r="45" spans="1:11" ht="51.75" customHeight="1" x14ac:dyDescent="0.2">
      <c r="A45" s="189">
        <f>'регистрация выд заявок'!E48</f>
        <v>44631</v>
      </c>
      <c r="B45" s="168" t="str">
        <f>'регистрация выд заявок'!H48</f>
        <v>ИП Суханова Н.С.</v>
      </c>
      <c r="C45" s="190">
        <f>'регистрация выд заявок'!I48</f>
        <v>745108535125</v>
      </c>
      <c r="D45" s="168" t="s">
        <v>193</v>
      </c>
      <c r="E45" s="168" t="s">
        <v>16</v>
      </c>
      <c r="F45" s="168" t="str">
        <f>'регистрация выд заявок'!L48</f>
        <v>предоставление микрозайма</v>
      </c>
      <c r="G45" s="191">
        <f>'регистрация выд заявок'!K48</f>
        <v>7.0000000000000007E-2</v>
      </c>
      <c r="H45" s="192">
        <f>'регистрация выд заявок'!J48</f>
        <v>249000</v>
      </c>
      <c r="I45" s="189" t="s">
        <v>135</v>
      </c>
      <c r="J45" s="168" t="s">
        <v>127</v>
      </c>
      <c r="K45" s="168" t="s">
        <v>4</v>
      </c>
    </row>
    <row r="46" spans="1:11" ht="17.25" customHeight="1" x14ac:dyDescent="0.2">
      <c r="A46" s="189">
        <f>'регистрация выд заявок'!E49</f>
        <v>44637</v>
      </c>
      <c r="B46" s="168" t="str">
        <f>'регистрация выд заявок'!H49</f>
        <v>ИП Калинин А.В.</v>
      </c>
      <c r="C46" s="190" t="e">
        <f>'регистрация выд заявок'!I49</f>
        <v>#REF!</v>
      </c>
      <c r="D46" s="168" t="s">
        <v>193</v>
      </c>
      <c r="E46" s="168" t="s">
        <v>16</v>
      </c>
      <c r="F46" s="168" t="str">
        <f>'регистрация выд заявок'!L49</f>
        <v>предоставление микрозайма</v>
      </c>
      <c r="G46" s="191">
        <f>'регистрация выд заявок'!K49</f>
        <v>6.5000000000000002E-2</v>
      </c>
      <c r="H46" s="192">
        <f>'регистрация выд заявок'!J49</f>
        <v>5000000</v>
      </c>
      <c r="I46" s="189" t="s">
        <v>144</v>
      </c>
      <c r="J46" s="168" t="s">
        <v>127</v>
      </c>
      <c r="K46" s="168" t="s">
        <v>4</v>
      </c>
    </row>
    <row r="47" spans="1:11" ht="30" customHeight="1" x14ac:dyDescent="0.2">
      <c r="A47" s="189">
        <f>'регистрация выд заявок'!E50</f>
        <v>44637</v>
      </c>
      <c r="B47" s="168" t="str">
        <f>'регистрация выд заявок'!H50</f>
        <v>ООО МТК "Орбита"</v>
      </c>
      <c r="C47" s="190">
        <f>'регистрация выд заявок'!I50</f>
        <v>7453144099</v>
      </c>
      <c r="D47" s="168" t="s">
        <v>193</v>
      </c>
      <c r="E47" s="168" t="s">
        <v>16</v>
      </c>
      <c r="F47" s="168" t="str">
        <f>'регистрация выд заявок'!L50</f>
        <v>предоставление микрозайма</v>
      </c>
      <c r="G47" s="191">
        <f>'регистрация выд заявок'!K50</f>
        <v>6.5000000000000002E-2</v>
      </c>
      <c r="H47" s="192">
        <f>'регистрация выд заявок'!J50</f>
        <v>1500000</v>
      </c>
      <c r="I47" s="189" t="s">
        <v>144</v>
      </c>
      <c r="J47" s="168" t="s">
        <v>127</v>
      </c>
      <c r="K47" s="168" t="s">
        <v>4</v>
      </c>
    </row>
    <row r="48" spans="1:11" ht="30.75" customHeight="1" x14ac:dyDescent="0.2">
      <c r="A48" s="189">
        <f>'регистрация выд заявок'!E51</f>
        <v>44637</v>
      </c>
      <c r="B48" s="168" t="str">
        <f>'регистрация выд заявок'!H51</f>
        <v>ИП Нигматянов С.Р.</v>
      </c>
      <c r="C48" s="190">
        <f>'регистрация выд заявок'!I51</f>
        <v>744915922605</v>
      </c>
      <c r="D48" s="168" t="s">
        <v>193</v>
      </c>
      <c r="E48" s="168" t="s">
        <v>16</v>
      </c>
      <c r="F48" s="168" t="str">
        <f>'регистрация выд заявок'!L51</f>
        <v>предоставление микрозайма</v>
      </c>
      <c r="G48" s="191">
        <f>'регистрация выд заявок'!K51</f>
        <v>6.5000000000000002E-2</v>
      </c>
      <c r="H48" s="192">
        <f>'регистрация выд заявок'!J51</f>
        <v>2000000</v>
      </c>
      <c r="I48" s="189" t="s">
        <v>144</v>
      </c>
      <c r="J48" s="168" t="s">
        <v>128</v>
      </c>
      <c r="K48" s="168" t="s">
        <v>4</v>
      </c>
    </row>
    <row r="49" spans="1:11" ht="33.75" customHeight="1" x14ac:dyDescent="0.2">
      <c r="A49" s="189">
        <f>'регистрация выд заявок'!E52</f>
        <v>44638</v>
      </c>
      <c r="B49" s="168" t="str">
        <f>'регистрация выд заявок'!H52</f>
        <v>ИП Адищев Е.В.</v>
      </c>
      <c r="C49" s="190">
        <f>'регистрация выд заявок'!I52</f>
        <v>741106725437</v>
      </c>
      <c r="D49" s="168" t="s">
        <v>193</v>
      </c>
      <c r="E49" s="168" t="s">
        <v>16</v>
      </c>
      <c r="F49" s="168" t="str">
        <f>'регистрация выд заявок'!L52</f>
        <v>предоставление микрозайма</v>
      </c>
      <c r="G49" s="191">
        <f>'регистрация выд заявок'!K52</f>
        <v>6.5000000000000002E-2</v>
      </c>
      <c r="H49" s="192">
        <f>'регистрация выд заявок'!J52</f>
        <v>1000000</v>
      </c>
      <c r="I49" s="189" t="s">
        <v>147</v>
      </c>
      <c r="J49" s="168" t="s">
        <v>127</v>
      </c>
      <c r="K49" s="168" t="s">
        <v>7</v>
      </c>
    </row>
    <row r="50" spans="1:11" ht="24.75" customHeight="1" x14ac:dyDescent="0.2">
      <c r="A50" s="189">
        <f>'регистрация выд заявок'!E53</f>
        <v>44638</v>
      </c>
      <c r="B50" s="168" t="str">
        <f>'регистрация выд заявок'!H53</f>
        <v>ИП Сарафина Н.В.</v>
      </c>
      <c r="C50" s="190">
        <f>'регистрация выд заявок'!I53</f>
        <v>744800532278</v>
      </c>
      <c r="D50" s="168" t="s">
        <v>193</v>
      </c>
      <c r="E50" s="168" t="s">
        <v>16</v>
      </c>
      <c r="F50" s="168" t="str">
        <f>'регистрация выд заявок'!L53</f>
        <v>предоставление микрозайма</v>
      </c>
      <c r="G50" s="191">
        <f>'регистрация выд заявок'!K53</f>
        <v>0.03</v>
      </c>
      <c r="H50" s="192">
        <f>'регистрация выд заявок'!J53</f>
        <v>1000000</v>
      </c>
      <c r="I50" s="189" t="s">
        <v>147</v>
      </c>
      <c r="J50" s="168" t="s">
        <v>127</v>
      </c>
      <c r="K50" s="168" t="s">
        <v>4</v>
      </c>
    </row>
    <row r="51" spans="1:11" ht="17.25" customHeight="1" x14ac:dyDescent="0.2">
      <c r="A51" s="189">
        <f>'регистрация выд заявок'!E54</f>
        <v>44643</v>
      </c>
      <c r="B51" s="168" t="str">
        <f>'регистрация выд заявок'!H54</f>
        <v>ООО ПКФ "УРАЛСПЕЦКОМ"</v>
      </c>
      <c r="C51" s="190">
        <f>'регистрация выд заявок'!I54</f>
        <v>7452103371</v>
      </c>
      <c r="D51" s="168" t="s">
        <v>193</v>
      </c>
      <c r="E51" s="168" t="s">
        <v>16</v>
      </c>
      <c r="F51" s="168" t="str">
        <f>'регистрация выд заявок'!L54</f>
        <v>предоставление микрозайма</v>
      </c>
      <c r="G51" s="191">
        <f>'регистрация выд заявок'!K54</f>
        <v>6.5000000000000002E-2</v>
      </c>
      <c r="H51" s="192">
        <f>'регистрация выд заявок'!J54</f>
        <v>1100000</v>
      </c>
      <c r="I51" s="189" t="s">
        <v>153</v>
      </c>
      <c r="J51" s="168" t="s">
        <v>127</v>
      </c>
      <c r="K51" s="168" t="s">
        <v>4</v>
      </c>
    </row>
    <row r="52" spans="1:11" ht="25.5" customHeight="1" x14ac:dyDescent="0.2">
      <c r="A52" s="189">
        <f>'регистрация выд заявок'!E55</f>
        <v>44645</v>
      </c>
      <c r="B52" s="168" t="str">
        <f>'регистрация выд заявок'!H55</f>
        <v>ООО "Стрелец"</v>
      </c>
      <c r="C52" s="190">
        <f>'регистрация выд заявок'!I55</f>
        <v>7422008392</v>
      </c>
      <c r="D52" s="168" t="s">
        <v>193</v>
      </c>
      <c r="E52" s="168" t="s">
        <v>16</v>
      </c>
      <c r="F52" s="168" t="str">
        <f>'регистрация выд заявок'!L55</f>
        <v>предоставление микрозайма</v>
      </c>
      <c r="G52" s="191">
        <f>'регистрация выд заявок'!K55</f>
        <v>6.5000000000000002E-2</v>
      </c>
      <c r="H52" s="192">
        <f>'регистрация выд заявок'!J55</f>
        <v>5000000</v>
      </c>
      <c r="I52" s="189" t="s">
        <v>154</v>
      </c>
      <c r="J52" s="168" t="s">
        <v>127</v>
      </c>
      <c r="K52" s="168" t="s">
        <v>20</v>
      </c>
    </row>
    <row r="53" spans="1:11" ht="24" customHeight="1" x14ac:dyDescent="0.2">
      <c r="A53" s="189">
        <f>'регистрация выд заявок'!E56</f>
        <v>44645</v>
      </c>
      <c r="B53" s="168" t="str">
        <f>'регистрация выд заявок'!H56</f>
        <v>ООО "Южный рынок-2"</v>
      </c>
      <c r="C53" s="190">
        <f>'регистрация выд заявок'!I56</f>
        <v>7445021456</v>
      </c>
      <c r="D53" s="168" t="s">
        <v>193</v>
      </c>
      <c r="E53" s="168" t="s">
        <v>16</v>
      </c>
      <c r="F53" s="168" t="str">
        <f>'регистрация выд заявок'!L56</f>
        <v>предоставление микрозайма</v>
      </c>
      <c r="G53" s="191">
        <f>'регистрация выд заявок'!K56</f>
        <v>5.5E-2</v>
      </c>
      <c r="H53" s="192">
        <f>'регистрация выд заявок'!J56</f>
        <v>3400000</v>
      </c>
      <c r="I53" s="189" t="s">
        <v>154</v>
      </c>
      <c r="J53" s="168" t="s">
        <v>127</v>
      </c>
      <c r="K53" s="168" t="s">
        <v>6</v>
      </c>
    </row>
    <row r="54" spans="1:11" ht="17.25" customHeight="1" x14ac:dyDescent="0.2">
      <c r="A54" s="189">
        <f>'регистрация выд заявок'!E57</f>
        <v>44648</v>
      </c>
      <c r="B54" s="168" t="str">
        <f>'регистрация выд заявок'!H57</f>
        <v>ИП Беркутова Н.В.</v>
      </c>
      <c r="C54" s="190">
        <f>'регистрация выд заявок'!I57</f>
        <v>744400024270</v>
      </c>
      <c r="D54" s="168" t="s">
        <v>193</v>
      </c>
      <c r="E54" s="168" t="s">
        <v>16</v>
      </c>
      <c r="F54" s="168" t="str">
        <f>'регистрация выд заявок'!L57</f>
        <v>предоставление микрозайма</v>
      </c>
      <c r="G54" s="191">
        <f>'регистрация выд заявок'!K57</f>
        <v>0.03</v>
      </c>
      <c r="H54" s="192">
        <f>'регистрация выд заявок'!J57</f>
        <v>3000000</v>
      </c>
      <c r="I54" s="189" t="s">
        <v>161</v>
      </c>
      <c r="J54" s="168" t="s">
        <v>127</v>
      </c>
      <c r="K54" s="168" t="s">
        <v>6</v>
      </c>
    </row>
    <row r="55" spans="1:11" ht="27" customHeight="1" x14ac:dyDescent="0.2">
      <c r="A55" s="189">
        <f>'регистрация выд заявок'!E58</f>
        <v>44648</v>
      </c>
      <c r="B55" s="168" t="str">
        <f>'регистрация выд заявок'!H58</f>
        <v>ООО "АКВАТЕКС"</v>
      </c>
      <c r="C55" s="190">
        <f>'регистрация выд заявок'!I58</f>
        <v>7445018887</v>
      </c>
      <c r="D55" s="168" t="s">
        <v>18</v>
      </c>
      <c r="E55" s="168" t="s">
        <v>16</v>
      </c>
      <c r="F55" s="168" t="str">
        <f>'регистрация выд заявок'!L58</f>
        <v>предоставление микрозайма</v>
      </c>
      <c r="G55" s="191">
        <f>'регистрация выд заявок'!K58</f>
        <v>0.03</v>
      </c>
      <c r="H55" s="192">
        <f>'регистрация выд заявок'!J58</f>
        <v>3000000</v>
      </c>
      <c r="I55" s="189" t="s">
        <v>161</v>
      </c>
      <c r="J55" s="168" t="s">
        <v>127</v>
      </c>
      <c r="K55" s="168" t="s">
        <v>6</v>
      </c>
    </row>
    <row r="56" spans="1:11" ht="27" customHeight="1" x14ac:dyDescent="0.2">
      <c r="A56" s="189">
        <f>'регистрация выд заявок'!E59</f>
        <v>44649</v>
      </c>
      <c r="B56" s="168" t="str">
        <f>'регистрация выд заявок'!H59</f>
        <v>ООО "Магпромполимер"</v>
      </c>
      <c r="C56" s="190">
        <f>'регистрация выд заявок'!I59</f>
        <v>7456016169</v>
      </c>
      <c r="D56" s="168" t="s">
        <v>18</v>
      </c>
      <c r="E56" s="168" t="s">
        <v>16</v>
      </c>
      <c r="F56" s="168" t="str">
        <f>'регистрация выд заявок'!L59</f>
        <v>предоставление микрозайма</v>
      </c>
      <c r="G56" s="191">
        <f>'регистрация выд заявок'!K59</f>
        <v>5.5E-2</v>
      </c>
      <c r="H56" s="192">
        <f>'регистрация выд заявок'!J59</f>
        <v>4800000</v>
      </c>
      <c r="I56" s="189" t="s">
        <v>163</v>
      </c>
      <c r="J56" s="168" t="s">
        <v>127</v>
      </c>
      <c r="K56" s="168" t="s">
        <v>6</v>
      </c>
    </row>
    <row r="57" spans="1:11" ht="22.5" customHeight="1" x14ac:dyDescent="0.2">
      <c r="A57" s="189">
        <f>'регистрация выд заявок'!E60</f>
        <v>44649</v>
      </c>
      <c r="B57" s="168" t="str">
        <f>'регистрация выд заявок'!H60</f>
        <v xml:space="preserve">ООО «Магнитогорская обувная фабрика» </v>
      </c>
      <c r="C57" s="190">
        <f>'регистрация выд заявок'!I60</f>
        <v>7446033790</v>
      </c>
      <c r="D57" s="168" t="s">
        <v>18</v>
      </c>
      <c r="E57" s="168" t="s">
        <v>16</v>
      </c>
      <c r="F57" s="168" t="str">
        <f>'регистрация выд заявок'!L60</f>
        <v>предоставление микрозайма</v>
      </c>
      <c r="G57" s="191">
        <v>5.5E-2</v>
      </c>
      <c r="H57" s="192">
        <v>5000000</v>
      </c>
      <c r="I57" s="189" t="s">
        <v>163</v>
      </c>
      <c r="J57" s="168" t="s">
        <v>127</v>
      </c>
      <c r="K57" s="168" t="s">
        <v>6</v>
      </c>
    </row>
    <row r="58" spans="1:11" ht="17.25" customHeight="1" thickBot="1" x14ac:dyDescent="0.25">
      <c r="A58" s="193">
        <f>'регистрация выд заявок'!E61</f>
        <v>44650</v>
      </c>
      <c r="B58" s="194" t="str">
        <f>'регистрация выд заявок'!H61</f>
        <v>ООО "Алл-хим"</v>
      </c>
      <c r="C58" s="195">
        <f>'регистрация выд заявок'!I61</f>
        <v>7424012764</v>
      </c>
      <c r="D58" s="194" t="s">
        <v>193</v>
      </c>
      <c r="E58" s="194" t="s">
        <v>16</v>
      </c>
      <c r="F58" s="194" t="str">
        <f>'регистрация выд заявок'!L61</f>
        <v>предоставление микрозайма</v>
      </c>
      <c r="G58" s="196">
        <f>'регистрация выд заявок'!K61</f>
        <v>7.0000000000000007E-2</v>
      </c>
      <c r="H58" s="197">
        <f>'регистрация выд заявок'!J61</f>
        <v>300000</v>
      </c>
      <c r="I58" s="193" t="s">
        <v>167</v>
      </c>
      <c r="J58" s="194" t="s">
        <v>127</v>
      </c>
      <c r="K58" s="194" t="s">
        <v>281</v>
      </c>
    </row>
    <row r="59" spans="1:11" ht="33" customHeight="1" x14ac:dyDescent="0.2">
      <c r="A59" s="198">
        <f>'регистрация выд заявок'!E62</f>
        <v>44651</v>
      </c>
      <c r="B59" s="164" t="str">
        <f>'регистрация выд заявок'!H62</f>
        <v>ИП Чиркова О.Н.</v>
      </c>
      <c r="C59" s="199">
        <f>'регистрация выд заявок'!I62</f>
        <v>741510855698</v>
      </c>
      <c r="D59" s="164" t="s">
        <v>193</v>
      </c>
      <c r="E59" s="164" t="s">
        <v>16</v>
      </c>
      <c r="F59" s="164" t="str">
        <f>'регистрация выд заявок'!L62</f>
        <v>предоставление микрозайма</v>
      </c>
      <c r="G59" s="200">
        <f>'регистрация выд заявок'!K62</f>
        <v>5.5E-2</v>
      </c>
      <c r="H59" s="201">
        <f>'регистрация выд заявок'!J62</f>
        <v>3550000</v>
      </c>
      <c r="I59" s="198" t="s">
        <v>169</v>
      </c>
      <c r="J59" s="164" t="s">
        <v>129</v>
      </c>
      <c r="K59" s="164" t="s">
        <v>9</v>
      </c>
    </row>
    <row r="60" spans="1:11" ht="34.15" customHeight="1" x14ac:dyDescent="0.2">
      <c r="A60" s="189">
        <f>'регистрация выд заявок'!E64</f>
        <v>44652</v>
      </c>
      <c r="B60" s="168" t="str">
        <f>'регистрация выд заявок'!H64</f>
        <v>ООО "ПКФ"Армторгснаб"</v>
      </c>
      <c r="C60" s="190">
        <f>'регистрация выд заявок'!I64</f>
        <v>7404071440</v>
      </c>
      <c r="D60" s="168" t="s">
        <v>193</v>
      </c>
      <c r="E60" s="168" t="s">
        <v>16</v>
      </c>
      <c r="F60" s="168" t="str">
        <f>'регистрация выд заявок'!L64</f>
        <v>предоставление микрозайма</v>
      </c>
      <c r="G60" s="191">
        <f>'регистрация выд заявок'!K64</f>
        <v>5.5E-2</v>
      </c>
      <c r="H60" s="192">
        <f>'регистрация выд заявок'!J64</f>
        <v>1000000</v>
      </c>
      <c r="I60" s="189" t="s">
        <v>171</v>
      </c>
      <c r="J60" s="168" t="s">
        <v>127</v>
      </c>
      <c r="K60" s="168" t="s">
        <v>10</v>
      </c>
    </row>
    <row r="61" spans="1:11" ht="17.25" customHeight="1" x14ac:dyDescent="0.2">
      <c r="A61" s="189">
        <f>'регистрация выд заявок'!E65</f>
        <v>44652</v>
      </c>
      <c r="B61" s="168" t="str">
        <f>'регистрация выд заявок'!H65</f>
        <v>ООО "РуссМаш"</v>
      </c>
      <c r="C61" s="190">
        <f>'регистрация выд заявок'!I65</f>
        <v>7449119124</v>
      </c>
      <c r="D61" s="168" t="s">
        <v>193</v>
      </c>
      <c r="E61" s="168" t="s">
        <v>16</v>
      </c>
      <c r="F61" s="168" t="str">
        <f>'регистрация выд заявок'!L65</f>
        <v>предоставление микрозайма</v>
      </c>
      <c r="G61" s="191">
        <f>'регистрация выд заявок'!K65</f>
        <v>0.09</v>
      </c>
      <c r="H61" s="192">
        <f>'регистрация выд заявок'!J65</f>
        <v>3300000</v>
      </c>
      <c r="I61" s="189" t="s">
        <v>171</v>
      </c>
      <c r="J61" s="168" t="s">
        <v>128</v>
      </c>
      <c r="K61" s="168" t="s">
        <v>4</v>
      </c>
    </row>
    <row r="62" spans="1:11" ht="28.5" customHeight="1" x14ac:dyDescent="0.2">
      <c r="A62" s="189">
        <f>'регистрация выд заявок'!E66</f>
        <v>44655</v>
      </c>
      <c r="B62" s="168" t="str">
        <f>'регистрация выд заявок'!H66</f>
        <v>ИП Климкина Е.Е.</v>
      </c>
      <c r="C62" s="190">
        <f>'регистрация выд заявок'!I66</f>
        <v>744511930294</v>
      </c>
      <c r="D62" s="168" t="s">
        <v>193</v>
      </c>
      <c r="E62" s="168" t="s">
        <v>16</v>
      </c>
      <c r="F62" s="168" t="str">
        <f>'регистрация выд заявок'!L66</f>
        <v>предоставление микрозайма</v>
      </c>
      <c r="G62" s="191">
        <f>'регистрация выд заявок'!K66</f>
        <v>7.4999999999999997E-2</v>
      </c>
      <c r="H62" s="192">
        <f>'регистрация выд заявок'!J66</f>
        <v>300000</v>
      </c>
      <c r="I62" s="189" t="s">
        <v>175</v>
      </c>
      <c r="J62" s="168" t="s">
        <v>127</v>
      </c>
      <c r="K62" s="168" t="s">
        <v>6</v>
      </c>
    </row>
    <row r="63" spans="1:11" ht="17.25" customHeight="1" x14ac:dyDescent="0.2">
      <c r="A63" s="189">
        <f>'регистрация выд заявок'!E67</f>
        <v>44656</v>
      </c>
      <c r="B63" s="168" t="str">
        <f>'регистрация выд заявок'!H67</f>
        <v>ООО "Промсервис"</v>
      </c>
      <c r="C63" s="190">
        <f>'регистрация выд заявок'!I67</f>
        <v>7447086071</v>
      </c>
      <c r="D63" s="168" t="s">
        <v>193</v>
      </c>
      <c r="E63" s="168" t="s">
        <v>16</v>
      </c>
      <c r="F63" s="168" t="str">
        <f>'регистрация выд заявок'!L67</f>
        <v>предоставление микрозайма</v>
      </c>
      <c r="G63" s="191">
        <f>'регистрация выд заявок'!K67</f>
        <v>0.1</v>
      </c>
      <c r="H63" s="192">
        <f>'регистрация выд заявок'!J67</f>
        <v>3000000</v>
      </c>
      <c r="I63" s="189" t="s">
        <v>177</v>
      </c>
      <c r="J63" s="168" t="s">
        <v>127</v>
      </c>
      <c r="K63" s="168" t="s">
        <v>4</v>
      </c>
    </row>
    <row r="64" spans="1:11" ht="17.25" customHeight="1" x14ac:dyDescent="0.2">
      <c r="A64" s="189">
        <f>'регистрация выд заявок'!E68</f>
        <v>44657</v>
      </c>
      <c r="B64" s="168" t="str">
        <f>'регистрация выд заявок'!H68</f>
        <v>ООО "УралСтройПромСнаб"</v>
      </c>
      <c r="C64" s="190">
        <f>'регистрация выд заявок'!I68</f>
        <v>7453065640</v>
      </c>
      <c r="D64" s="168" t="s">
        <v>193</v>
      </c>
      <c r="E64" s="168" t="s">
        <v>16</v>
      </c>
      <c r="F64" s="168" t="str">
        <f>'регистрация выд заявок'!L68</f>
        <v>предоставление микрозайма</v>
      </c>
      <c r="G64" s="191">
        <f>'регистрация выд заявок'!K68</f>
        <v>0.09</v>
      </c>
      <c r="H64" s="192">
        <f>'регистрация выд заявок'!J68</f>
        <v>5000000</v>
      </c>
      <c r="I64" s="189" t="s">
        <v>178</v>
      </c>
      <c r="J64" s="168" t="s">
        <v>127</v>
      </c>
      <c r="K64" s="168" t="s">
        <v>4</v>
      </c>
    </row>
    <row r="65" spans="1:11" ht="25.5" customHeight="1" x14ac:dyDescent="0.2">
      <c r="A65" s="189">
        <f>'регистрация выд заявок'!E69</f>
        <v>44662</v>
      </c>
      <c r="B65" s="168" t="str">
        <f>'регистрация выд заявок'!H69</f>
        <v xml:space="preserve">ООО «ЖелДорСервис» </v>
      </c>
      <c r="C65" s="190">
        <f>'регистрация выд заявок'!I69</f>
        <v>7451279372</v>
      </c>
      <c r="D65" s="168" t="s">
        <v>18</v>
      </c>
      <c r="E65" s="168" t="s">
        <v>16</v>
      </c>
      <c r="F65" s="168" t="str">
        <f>'регистрация выд заявок'!L69</f>
        <v>предоставление микрозайма</v>
      </c>
      <c r="G65" s="191">
        <f>'регистрация выд заявок'!K69</f>
        <v>0.09</v>
      </c>
      <c r="H65" s="192">
        <f>'регистрация выд заявок'!J69</f>
        <v>3400000</v>
      </c>
      <c r="I65" s="189" t="s">
        <v>183</v>
      </c>
      <c r="J65" s="168" t="s">
        <v>127</v>
      </c>
      <c r="K65" s="168" t="s">
        <v>4</v>
      </c>
    </row>
    <row r="66" spans="1:11" ht="17.25" customHeight="1" x14ac:dyDescent="0.2">
      <c r="A66" s="189">
        <f>'регистрация выд заявок'!E70</f>
        <v>44662</v>
      </c>
      <c r="B66" s="168" t="str">
        <f>'регистрация выд заявок'!H70</f>
        <v>ООО "Южноуральская торговая компания"</v>
      </c>
      <c r="C66" s="190">
        <f>'регистрация выд заявок'!I70</f>
        <v>7424012034</v>
      </c>
      <c r="D66" s="168" t="s">
        <v>193</v>
      </c>
      <c r="E66" s="168" t="s">
        <v>16</v>
      </c>
      <c r="F66" s="168" t="str">
        <f>'регистрация выд заявок'!L70</f>
        <v>предоставление микрозайма</v>
      </c>
      <c r="G66" s="191">
        <f>'регистрация выд заявок'!K70</f>
        <v>0.09</v>
      </c>
      <c r="H66" s="192">
        <f>'регистрация выд заявок'!J70</f>
        <v>5000000</v>
      </c>
      <c r="I66" s="189" t="s">
        <v>183</v>
      </c>
      <c r="J66" s="168" t="s">
        <v>127</v>
      </c>
      <c r="K66" s="168" t="s">
        <v>8</v>
      </c>
    </row>
    <row r="67" spans="1:11" ht="17.25" customHeight="1" x14ac:dyDescent="0.2">
      <c r="A67" s="189">
        <f>'регистрация выд заявок'!E71</f>
        <v>44663</v>
      </c>
      <c r="B67" s="168" t="str">
        <f>'регистрация выд заявок'!H71</f>
        <v>ООО ПКП "Промсибурал"</v>
      </c>
      <c r="C67" s="190">
        <f>'регистрация выд заявок'!I71</f>
        <v>7448206991</v>
      </c>
      <c r="D67" s="168" t="s">
        <v>193</v>
      </c>
      <c r="E67" s="168" t="s">
        <v>16</v>
      </c>
      <c r="F67" s="168" t="str">
        <f>'регистрация выд заявок'!L71</f>
        <v>предоставление микрозайма</v>
      </c>
      <c r="G67" s="191">
        <f>'регистрация выд заявок'!K71</f>
        <v>0.09</v>
      </c>
      <c r="H67" s="192">
        <f>'регистрация выд заявок'!J71</f>
        <v>2000000</v>
      </c>
      <c r="I67" s="189" t="s">
        <v>185</v>
      </c>
      <c r="J67" s="168" t="s">
        <v>127</v>
      </c>
      <c r="K67" s="168" t="s">
        <v>4</v>
      </c>
    </row>
    <row r="68" spans="1:11" ht="17.25" customHeight="1" x14ac:dyDescent="0.2">
      <c r="A68" s="189">
        <f>'регистрация выд заявок'!E72</f>
        <v>44664</v>
      </c>
      <c r="B68" s="168" t="str">
        <f>'регистрация выд заявок'!H72</f>
        <v>ИП Анфалов К.В.</v>
      </c>
      <c r="C68" s="190" t="str">
        <f>'регистрация выд заявок'!I72</f>
        <v>741205034568</v>
      </c>
      <c r="D68" s="168" t="s">
        <v>193</v>
      </c>
      <c r="E68" s="168" t="s">
        <v>16</v>
      </c>
      <c r="F68" s="168" t="str">
        <f>'регистрация выд заявок'!L72</f>
        <v>предоставление микрозайма</v>
      </c>
      <c r="G68" s="191">
        <f>'регистрация выд заявок'!K72</f>
        <v>0.09</v>
      </c>
      <c r="H68" s="192">
        <f>'регистрация выд заявок'!J72</f>
        <v>4000000</v>
      </c>
      <c r="I68" s="189" t="s">
        <v>188</v>
      </c>
      <c r="J68" s="168" t="s">
        <v>127</v>
      </c>
      <c r="K68" s="168" t="s">
        <v>4</v>
      </c>
    </row>
    <row r="69" spans="1:11" ht="24" customHeight="1" x14ac:dyDescent="0.2">
      <c r="A69" s="189">
        <f>'регистрация выд заявок'!E73</f>
        <v>44664</v>
      </c>
      <c r="B69" s="168" t="str">
        <f>'регистрация выд заявок'!H73</f>
        <v>ООО "ЧудоЛайф"</v>
      </c>
      <c r="C69" s="190">
        <f>'регистрация выд заявок'!I73</f>
        <v>7459007902</v>
      </c>
      <c r="D69" s="168" t="s">
        <v>193</v>
      </c>
      <c r="E69" s="168" t="s">
        <v>16</v>
      </c>
      <c r="F69" s="168" t="str">
        <f>'регистрация выд заявок'!L73</f>
        <v>предоставление микрозайма</v>
      </c>
      <c r="G69" s="191">
        <f>'регистрация выд заявок'!K73</f>
        <v>5.5E-2</v>
      </c>
      <c r="H69" s="192">
        <f>'регистрация выд заявок'!J73</f>
        <v>500000</v>
      </c>
      <c r="I69" s="189" t="s">
        <v>188</v>
      </c>
      <c r="J69" s="168" t="s">
        <v>127</v>
      </c>
      <c r="K69" s="168" t="s">
        <v>24</v>
      </c>
    </row>
    <row r="70" spans="1:11" ht="17.25" customHeight="1" x14ac:dyDescent="0.2">
      <c r="A70" s="189">
        <f>'регистрация выд заявок'!E74</f>
        <v>44664</v>
      </c>
      <c r="B70" s="168" t="str">
        <f>'регистрация выд заявок'!H74</f>
        <v>ООО "Уралкомстрой"</v>
      </c>
      <c r="C70" s="190">
        <f>'регистрация выд заявок'!I74</f>
        <v>7452133680</v>
      </c>
      <c r="D70" s="168" t="s">
        <v>193</v>
      </c>
      <c r="E70" s="168" t="s">
        <v>16</v>
      </c>
      <c r="F70" s="168" t="str">
        <f>'регистрация выд заявок'!L74</f>
        <v>предоставление микрозайма</v>
      </c>
      <c r="G70" s="191">
        <f>'регистрация выд заявок'!K74</f>
        <v>0.09</v>
      </c>
      <c r="H70" s="192">
        <f>'регистрация выд заявок'!J74</f>
        <v>400000</v>
      </c>
      <c r="I70" s="189" t="s">
        <v>188</v>
      </c>
      <c r="J70" s="168" t="s">
        <v>127</v>
      </c>
      <c r="K70" s="168" t="s">
        <v>4</v>
      </c>
    </row>
    <row r="71" spans="1:11" ht="17.25" customHeight="1" x14ac:dyDescent="0.2">
      <c r="A71" s="189">
        <f>'регистрация выд заявок'!E75</f>
        <v>44666</v>
      </c>
      <c r="B71" s="168" t="str">
        <f>'регистрация выд заявок'!H75</f>
        <v>ООО "Добрый дом"</v>
      </c>
      <c r="C71" s="190">
        <f>'регистрация выд заявок'!I75</f>
        <v>7412015672</v>
      </c>
      <c r="D71" s="168" t="s">
        <v>193</v>
      </c>
      <c r="E71" s="168" t="s">
        <v>16</v>
      </c>
      <c r="F71" s="168" t="str">
        <f>'регистрация выд заявок'!L75</f>
        <v>предоставление микрозайма</v>
      </c>
      <c r="G71" s="191">
        <f>'регистрация выд заявок'!K75</f>
        <v>0.09</v>
      </c>
      <c r="H71" s="192">
        <f>'регистрация выд заявок'!J75</f>
        <v>5000000</v>
      </c>
      <c r="I71" s="189" t="s">
        <v>192</v>
      </c>
      <c r="J71" s="168" t="s">
        <v>127</v>
      </c>
      <c r="K71" s="168" t="s">
        <v>4</v>
      </c>
    </row>
    <row r="72" spans="1:11" ht="17.25" customHeight="1" x14ac:dyDescent="0.2">
      <c r="A72" s="189">
        <f>'регистрация выд заявок'!E76</f>
        <v>44666</v>
      </c>
      <c r="B72" s="168" t="str">
        <f>'регистрация выд заявок'!H76</f>
        <v>ООО "НПП Пропуск-Технолоджи"</v>
      </c>
      <c r="C72" s="190">
        <f>'регистрация выд заявок'!I76</f>
        <v>7451430908</v>
      </c>
      <c r="D72" s="168" t="s">
        <v>193</v>
      </c>
      <c r="E72" s="168" t="s">
        <v>16</v>
      </c>
      <c r="F72" s="168" t="str">
        <f>'регистрация выд заявок'!L76</f>
        <v>предоставление микрозайма</v>
      </c>
      <c r="G72" s="191">
        <f>'регистрация выд заявок'!K76</f>
        <v>0.11</v>
      </c>
      <c r="H72" s="192">
        <f>'регистрация выд заявок'!J76</f>
        <v>500000</v>
      </c>
      <c r="I72" s="189" t="s">
        <v>192</v>
      </c>
      <c r="J72" s="168" t="s">
        <v>127</v>
      </c>
      <c r="K72" s="168" t="s">
        <v>4</v>
      </c>
    </row>
    <row r="73" spans="1:11" ht="17.25" customHeight="1" x14ac:dyDescent="0.2">
      <c r="A73" s="189">
        <f>'регистрация выд заявок'!E77</f>
        <v>44669</v>
      </c>
      <c r="B73" s="168" t="str">
        <f>'регистрация выд заявок'!H77</f>
        <v>ООО ТК "СОТ-М"</v>
      </c>
      <c r="C73" s="190">
        <f>'регистрация выд заявок'!I77</f>
        <v>7455024600</v>
      </c>
      <c r="D73" s="168" t="s">
        <v>193</v>
      </c>
      <c r="E73" s="168" t="s">
        <v>16</v>
      </c>
      <c r="F73" s="168" t="str">
        <f>'регистрация выд заявок'!L77</f>
        <v>предоставление микрозайма</v>
      </c>
      <c r="G73" s="191">
        <f>'регистрация выд заявок'!K77</f>
        <v>5.5E-2</v>
      </c>
      <c r="H73" s="192">
        <f>'регистрация выд заявок'!J77</f>
        <v>4600000</v>
      </c>
      <c r="I73" s="189" t="s">
        <v>196</v>
      </c>
      <c r="J73" s="168" t="s">
        <v>127</v>
      </c>
      <c r="K73" s="168" t="s">
        <v>6</v>
      </c>
    </row>
    <row r="74" spans="1:11" ht="17.25" customHeight="1" x14ac:dyDescent="0.2">
      <c r="A74" s="189">
        <f>'регистрация выд заявок'!E78</f>
        <v>44670</v>
      </c>
      <c r="B74" s="168" t="str">
        <f>'регистрация выд заявок'!H78</f>
        <v>ИП Красильников И.А.</v>
      </c>
      <c r="C74" s="190">
        <f>'регистрация выд заявок'!I78</f>
        <v>745004203809</v>
      </c>
      <c r="D74" s="168" t="s">
        <v>193</v>
      </c>
      <c r="E74" s="168" t="s">
        <v>16</v>
      </c>
      <c r="F74" s="168" t="str">
        <f>'регистрация выд заявок'!L78</f>
        <v>предоставление микрозайма</v>
      </c>
      <c r="G74" s="191">
        <f>'регистрация выд заявок'!K78</f>
        <v>0.09</v>
      </c>
      <c r="H74" s="192">
        <f>'регистрация выд заявок'!J78</f>
        <v>3200000</v>
      </c>
      <c r="I74" s="189" t="s">
        <v>199</v>
      </c>
      <c r="J74" s="168" t="s">
        <v>127</v>
      </c>
      <c r="K74" s="202" t="s">
        <v>4</v>
      </c>
    </row>
    <row r="75" spans="1:11" ht="27.75" customHeight="1" x14ac:dyDescent="0.2">
      <c r="A75" s="189">
        <f>'регистрация выд заявок'!E79</f>
        <v>44671</v>
      </c>
      <c r="B75" s="168" t="str">
        <f>'регистрация выд заявок'!H79</f>
        <v>ООО "Вершина"</v>
      </c>
      <c r="C75" s="190">
        <f>'регистрация выд заявок'!I79</f>
        <v>7458003454</v>
      </c>
      <c r="D75" s="168" t="s">
        <v>193</v>
      </c>
      <c r="E75" s="168" t="s">
        <v>16</v>
      </c>
      <c r="F75" s="168" t="str">
        <f>'регистрация выд заявок'!L79</f>
        <v>предоставление микрозайма</v>
      </c>
      <c r="G75" s="191">
        <f>'регистрация выд заявок'!K79</f>
        <v>0.09</v>
      </c>
      <c r="H75" s="192">
        <f>'регистрация выд заявок'!J79</f>
        <v>500000</v>
      </c>
      <c r="I75" s="189" t="s">
        <v>201</v>
      </c>
      <c r="J75" s="168" t="s">
        <v>127</v>
      </c>
      <c r="K75" s="202" t="s">
        <v>4</v>
      </c>
    </row>
    <row r="76" spans="1:11" ht="45" customHeight="1" x14ac:dyDescent="0.2">
      <c r="A76" s="189">
        <f>'регистрация выд заявок'!E80</f>
        <v>44673</v>
      </c>
      <c r="B76" s="168" t="str">
        <f>'регистрация выд заявок'!H80</f>
        <v>ООО "Мебстиль"</v>
      </c>
      <c r="C76" s="190">
        <f>'регистрация выд заявок'!I80</f>
        <v>7453239400</v>
      </c>
      <c r="D76" s="168" t="s">
        <v>193</v>
      </c>
      <c r="E76" s="168" t="s">
        <v>16</v>
      </c>
      <c r="F76" s="168" t="str">
        <f>'регистрация выд заявок'!L80</f>
        <v>предоставление микрозайма</v>
      </c>
      <c r="G76" s="191">
        <f>'регистрация выд заявок'!K80</f>
        <v>0.09</v>
      </c>
      <c r="H76" s="192">
        <f>'регистрация выд заявок'!J80</f>
        <v>3500000</v>
      </c>
      <c r="I76" s="189" t="s">
        <v>205</v>
      </c>
      <c r="J76" s="168" t="s">
        <v>127</v>
      </c>
      <c r="K76" s="202" t="s">
        <v>4</v>
      </c>
    </row>
    <row r="77" spans="1:11" ht="17.25" customHeight="1" x14ac:dyDescent="0.2">
      <c r="A77" s="189">
        <f>'регистрация выд заявок'!E81</f>
        <v>44673</v>
      </c>
      <c r="B77" s="168" t="str">
        <f>'регистрация выд заявок'!H81</f>
        <v>ООО ТД "Морис"</v>
      </c>
      <c r="C77" s="190">
        <f>'регистрация выд заявок'!I81</f>
        <v>7452124438</v>
      </c>
      <c r="D77" s="168" t="s">
        <v>18</v>
      </c>
      <c r="E77" s="168" t="s">
        <v>16</v>
      </c>
      <c r="F77" s="168" t="str">
        <f>'регистрация выд заявок'!L81</f>
        <v>предоставление микрозайма</v>
      </c>
      <c r="G77" s="191">
        <f>'регистрация выд заявок'!K81</f>
        <v>0.1</v>
      </c>
      <c r="H77" s="192">
        <f>'регистрация выд заявок'!J81</f>
        <v>5000000</v>
      </c>
      <c r="I77" s="189" t="s">
        <v>204</v>
      </c>
      <c r="J77" s="168" t="s">
        <v>127</v>
      </c>
      <c r="K77" s="202" t="s">
        <v>4</v>
      </c>
    </row>
    <row r="78" spans="1:11" ht="17.25" customHeight="1" x14ac:dyDescent="0.2">
      <c r="A78" s="189">
        <f>'регистрация выд заявок'!E82</f>
        <v>44676</v>
      </c>
      <c r="B78" s="168" t="str">
        <f>'регистрация выд заявок'!H82</f>
        <v>ООО "ТД ЧЗСИ"</v>
      </c>
      <c r="C78" s="190">
        <f>'регистрация выд заявок'!I82</f>
        <v>7453210070</v>
      </c>
      <c r="D78" s="168" t="s">
        <v>18</v>
      </c>
      <c r="E78" s="168" t="s">
        <v>16</v>
      </c>
      <c r="F78" s="168" t="str">
        <f>'регистрация выд заявок'!L82</f>
        <v>предоставление микрозайма</v>
      </c>
      <c r="G78" s="191">
        <f>'регистрация выд заявок'!K82</f>
        <v>0.09</v>
      </c>
      <c r="H78" s="192">
        <f>'регистрация выд заявок'!J82</f>
        <v>5000000</v>
      </c>
      <c r="I78" s="165" t="s">
        <v>208</v>
      </c>
      <c r="J78" s="168" t="s">
        <v>127</v>
      </c>
      <c r="K78" s="202" t="s">
        <v>4</v>
      </c>
    </row>
    <row r="79" spans="1:11" ht="17.25" customHeight="1" x14ac:dyDescent="0.2">
      <c r="A79" s="189">
        <f>'регистрация выд заявок'!E83</f>
        <v>44676</v>
      </c>
      <c r="B79" s="168" t="str">
        <f>'регистрация выд заявок'!H83</f>
        <v>ООО "ОЛИВ"</v>
      </c>
      <c r="C79" s="190">
        <f>'регистрация выд заявок'!I83</f>
        <v>7447284972</v>
      </c>
      <c r="D79" s="168" t="s">
        <v>193</v>
      </c>
      <c r="E79" s="168" t="s">
        <v>16</v>
      </c>
      <c r="F79" s="168" t="str">
        <f>'регистрация выд заявок'!L83</f>
        <v>предоставление микрозайма</v>
      </c>
      <c r="G79" s="191">
        <f>'регистрация выд заявок'!K83</f>
        <v>0.09</v>
      </c>
      <c r="H79" s="192">
        <f>'регистрация выд заявок'!J83</f>
        <v>2500000</v>
      </c>
      <c r="I79" s="189" t="s">
        <v>210</v>
      </c>
      <c r="J79" s="168" t="s">
        <v>127</v>
      </c>
      <c r="K79" s="202" t="s">
        <v>4</v>
      </c>
    </row>
    <row r="80" spans="1:11" ht="43.5" customHeight="1" x14ac:dyDescent="0.2">
      <c r="A80" s="189">
        <f>'регистрация выд заявок'!E84</f>
        <v>44676</v>
      </c>
      <c r="B80" s="168" t="str">
        <f>'регистрация выд заявок'!H84</f>
        <v xml:space="preserve"> ООО «Агро инновации»</v>
      </c>
      <c r="C80" s="190">
        <f>'регистрация выд заявок'!I84</f>
        <v>7424006697</v>
      </c>
      <c r="D80" s="168" t="s">
        <v>193</v>
      </c>
      <c r="E80" s="168" t="s">
        <v>16</v>
      </c>
      <c r="F80" s="168" t="str">
        <f>'регистрация выд заявок'!L84</f>
        <v>предоставление микрозайма</v>
      </c>
      <c r="G80" s="191">
        <f>'регистрация выд заявок'!K84</f>
        <v>0.09</v>
      </c>
      <c r="H80" s="192">
        <f>'регистрация выд заявок'!J84</f>
        <v>5000000</v>
      </c>
      <c r="I80" s="189" t="s">
        <v>210</v>
      </c>
      <c r="J80" s="168" t="s">
        <v>127</v>
      </c>
      <c r="K80" s="168" t="s">
        <v>27</v>
      </c>
    </row>
    <row r="81" spans="1:11" ht="17.25" customHeight="1" x14ac:dyDescent="0.2">
      <c r="A81" s="189">
        <f>'регистрация выд заявок'!E85</f>
        <v>44677</v>
      </c>
      <c r="B81" s="168" t="str">
        <f>'регистрация выд заявок'!H85</f>
        <v>ООО "Уралпромкомплект"</v>
      </c>
      <c r="C81" s="190">
        <f>'регистрация выд заявок'!I85</f>
        <v>7423022174</v>
      </c>
      <c r="D81" s="168" t="s">
        <v>193</v>
      </c>
      <c r="E81" s="168" t="s">
        <v>16</v>
      </c>
      <c r="F81" s="168" t="str">
        <f>'регистрация выд заявок'!L85</f>
        <v>предоставление микрозайма</v>
      </c>
      <c r="G81" s="191">
        <f>'регистрация выд заявок'!K85</f>
        <v>5.5E-2</v>
      </c>
      <c r="H81" s="192">
        <f>'регистрация выд заявок'!J85</f>
        <v>4000000</v>
      </c>
      <c r="I81" s="189" t="s">
        <v>212</v>
      </c>
      <c r="J81" s="168" t="s">
        <v>127</v>
      </c>
      <c r="K81" s="168" t="s">
        <v>21</v>
      </c>
    </row>
    <row r="82" spans="1:11" ht="17.25" customHeight="1" x14ac:dyDescent="0.2">
      <c r="A82" s="189">
        <f>'регистрация выд заявок'!E86</f>
        <v>44677</v>
      </c>
      <c r="B82" s="168" t="str">
        <f>'регистрация выд заявок'!H86</f>
        <v>ИП Бардин К.Е.</v>
      </c>
      <c r="C82" s="190">
        <f>'регистрация выд заявок'!I86</f>
        <v>742001908019</v>
      </c>
      <c r="D82" s="168" t="s">
        <v>193</v>
      </c>
      <c r="E82" s="168" t="s">
        <v>16</v>
      </c>
      <c r="F82" s="168" t="str">
        <f>'регистрация выд заявок'!L86</f>
        <v>предоставление микрозайма</v>
      </c>
      <c r="G82" s="191">
        <f>'регистрация выд заявок'!K86</f>
        <v>0.1</v>
      </c>
      <c r="H82" s="192">
        <f>'регистрация выд заявок'!J86</f>
        <v>900000</v>
      </c>
      <c r="I82" s="189" t="s">
        <v>214</v>
      </c>
      <c r="J82" s="168" t="s">
        <v>127</v>
      </c>
      <c r="K82" s="168" t="s">
        <v>4</v>
      </c>
    </row>
    <row r="83" spans="1:11" ht="17.25" customHeight="1" x14ac:dyDescent="0.2">
      <c r="A83" s="189">
        <f>'регистрация выд заявок'!E87</f>
        <v>44678</v>
      </c>
      <c r="B83" s="168" t="str">
        <f>'регистрация выд заявок'!H87</f>
        <v>ИП Лавров А.В.</v>
      </c>
      <c r="C83" s="190">
        <f>'регистрация выд заявок'!I87</f>
        <v>745007881104</v>
      </c>
      <c r="D83" s="168" t="s">
        <v>193</v>
      </c>
      <c r="E83" s="168" t="s">
        <v>16</v>
      </c>
      <c r="F83" s="168" t="str">
        <f>'регистрация выд заявок'!L87</f>
        <v>предоставление микрозайма</v>
      </c>
      <c r="G83" s="191">
        <v>0.11</v>
      </c>
      <c r="H83" s="192">
        <f>'регистрация выд заявок'!J87</f>
        <v>500000</v>
      </c>
      <c r="I83" s="189" t="s">
        <v>215</v>
      </c>
      <c r="J83" s="168" t="s">
        <v>127</v>
      </c>
      <c r="K83" s="168" t="s">
        <v>280</v>
      </c>
    </row>
    <row r="84" spans="1:11" ht="17.25" customHeight="1" x14ac:dyDescent="0.2">
      <c r="A84" s="189">
        <f>'регистрация выд заявок'!E88</f>
        <v>44678</v>
      </c>
      <c r="B84" s="168" t="str">
        <f>'регистрация выд заявок'!H88</f>
        <v>ООО СК "УРАЛПРОЕКТ"</v>
      </c>
      <c r="C84" s="190">
        <f>'регистрация выд заявок'!I88</f>
        <v>7404035820</v>
      </c>
      <c r="D84" s="168" t="s">
        <v>193</v>
      </c>
      <c r="E84" s="168" t="s">
        <v>16</v>
      </c>
      <c r="F84" s="168" t="str">
        <f>'регистрация выд заявок'!L88</f>
        <v>предоставление микрозайма</v>
      </c>
      <c r="G84" s="191">
        <f>'регистрация выд заявок'!K88</f>
        <v>5.5E-2</v>
      </c>
      <c r="H84" s="192">
        <f>'регистрация выд заявок'!J88</f>
        <v>5000000</v>
      </c>
      <c r="I84" s="189" t="s">
        <v>215</v>
      </c>
      <c r="J84" s="168" t="s">
        <v>127</v>
      </c>
      <c r="K84" s="168" t="s">
        <v>10</v>
      </c>
    </row>
    <row r="85" spans="1:11" x14ac:dyDescent="0.2">
      <c r="A85" s="189">
        <f>'регистрация выд заявок'!E89</f>
        <v>44678</v>
      </c>
      <c r="B85" s="168" t="str">
        <f>'регистрация выд заявок'!H89</f>
        <v>ООО "Митхом"</v>
      </c>
      <c r="C85" s="190">
        <f>'регистрация выд заявок'!I89</f>
        <v>7449143409</v>
      </c>
      <c r="D85" s="168" t="s">
        <v>193</v>
      </c>
      <c r="E85" s="168" t="s">
        <v>16</v>
      </c>
      <c r="F85" s="168" t="str">
        <f>'регистрация выд заявок'!L89</f>
        <v>предоставление микрозайма</v>
      </c>
      <c r="G85" s="191">
        <v>0.09</v>
      </c>
      <c r="H85" s="192">
        <f>'регистрация выд заявок'!J89</f>
        <v>3000000</v>
      </c>
      <c r="I85" s="189" t="s">
        <v>215</v>
      </c>
      <c r="J85" s="168" t="s">
        <v>127</v>
      </c>
      <c r="K85" s="168" t="s">
        <v>4</v>
      </c>
    </row>
    <row r="86" spans="1:11" ht="17.25" customHeight="1" x14ac:dyDescent="0.2">
      <c r="A86" s="189">
        <f>'регистрация выд заявок'!E90</f>
        <v>44679</v>
      </c>
      <c r="B86" s="168" t="str">
        <f>'регистрация выд заявок'!H90</f>
        <v>ООО "Газмастер"</v>
      </c>
      <c r="C86" s="190">
        <f>'регистрация выд заявок'!I90</f>
        <v>7453201607</v>
      </c>
      <c r="D86" s="168" t="s">
        <v>193</v>
      </c>
      <c r="E86" s="168" t="s">
        <v>16</v>
      </c>
      <c r="F86" s="168" t="str">
        <f>'регистрация выд заявок'!L90</f>
        <v>предоставление микрозайма</v>
      </c>
      <c r="G86" s="191">
        <f>'регистрация выд заявок'!K90</f>
        <v>0.09</v>
      </c>
      <c r="H86" s="192">
        <f>'регистрация выд заявок'!J90</f>
        <v>800000</v>
      </c>
      <c r="I86" s="189" t="s">
        <v>217</v>
      </c>
      <c r="J86" s="168" t="s">
        <v>127</v>
      </c>
      <c r="K86" s="168" t="s">
        <v>4</v>
      </c>
    </row>
    <row r="87" spans="1:11" ht="17.25" customHeight="1" x14ac:dyDescent="0.2">
      <c r="A87" s="189">
        <f>'регистрация выд заявок'!E91</f>
        <v>44679</v>
      </c>
      <c r="B87" s="168" t="str">
        <f>'регистрация выд заявок'!H91</f>
        <v>ООО ТК "Промреагент"</v>
      </c>
      <c r="C87" s="190">
        <f>'регистрация выд заявок'!I91</f>
        <v>7452115419</v>
      </c>
      <c r="D87" s="168" t="s">
        <v>193</v>
      </c>
      <c r="E87" s="168" t="s">
        <v>16</v>
      </c>
      <c r="F87" s="168" t="str">
        <f>'регистрация выд заявок'!L91</f>
        <v>предоставление микрозайма</v>
      </c>
      <c r="G87" s="191">
        <f>'регистрация выд заявок'!K91</f>
        <v>0.09</v>
      </c>
      <c r="H87" s="192">
        <f>'регистрация выд заявок'!J91</f>
        <v>2700000</v>
      </c>
      <c r="I87" s="189" t="s">
        <v>217</v>
      </c>
      <c r="J87" s="168" t="s">
        <v>127</v>
      </c>
      <c r="K87" s="168" t="s">
        <v>4</v>
      </c>
    </row>
    <row r="88" spans="1:11" ht="17.25" customHeight="1" x14ac:dyDescent="0.2">
      <c r="A88" s="189">
        <f>'регистрация выд заявок'!E92</f>
        <v>44679</v>
      </c>
      <c r="B88" s="168" t="str">
        <f>'регистрация выд заявок'!H92</f>
        <v>ООО СК "ФОРТ"</v>
      </c>
      <c r="C88" s="190">
        <f>'регистрация выд заявок'!I92</f>
        <v>7455030724</v>
      </c>
      <c r="D88" s="168" t="s">
        <v>193</v>
      </c>
      <c r="E88" s="168" t="s">
        <v>16</v>
      </c>
      <c r="F88" s="168" t="str">
        <f>'регистрация выд заявок'!L92</f>
        <v>предоставление микрозайма</v>
      </c>
      <c r="G88" s="191">
        <f>'регистрация выд заявок'!K92</f>
        <v>5.5E-2</v>
      </c>
      <c r="H88" s="192">
        <f>'регистрация выд заявок'!J92</f>
        <v>1700000</v>
      </c>
      <c r="I88" s="189" t="s">
        <v>217</v>
      </c>
      <c r="J88" s="168" t="s">
        <v>128</v>
      </c>
      <c r="K88" s="168" t="s">
        <v>6</v>
      </c>
    </row>
    <row r="89" spans="1:11" ht="17.25" customHeight="1" x14ac:dyDescent="0.2">
      <c r="A89" s="189">
        <f>'регистрация выд заявок'!E93</f>
        <v>44679</v>
      </c>
      <c r="B89" s="168" t="str">
        <f>'регистрация выд заявок'!H93</f>
        <v>ООО "Транзит Урал"</v>
      </c>
      <c r="C89" s="190">
        <f>'регистрация выд заявок'!I93</f>
        <v>7447275880</v>
      </c>
      <c r="D89" s="168" t="s">
        <v>193</v>
      </c>
      <c r="E89" s="168" t="s">
        <v>16</v>
      </c>
      <c r="F89" s="168" t="str">
        <f>'регистрация выд заявок'!L93</f>
        <v>предоставление микрозайма</v>
      </c>
      <c r="G89" s="191">
        <f>'регистрация выд заявок'!K93</f>
        <v>0.09</v>
      </c>
      <c r="H89" s="192">
        <f>'регистрация выд заявок'!J93</f>
        <v>3000000</v>
      </c>
      <c r="I89" s="189" t="s">
        <v>217</v>
      </c>
      <c r="J89" s="168" t="s">
        <v>127</v>
      </c>
      <c r="K89" s="168" t="s">
        <v>4</v>
      </c>
    </row>
    <row r="90" spans="1:11" ht="17.25" customHeight="1" x14ac:dyDescent="0.2">
      <c r="A90" s="189">
        <f>'регистрация выд заявок'!E94</f>
        <v>44679</v>
      </c>
      <c r="B90" s="168" t="str">
        <f>'регистрация выд заявок'!H94</f>
        <v>ООО "Велий"</v>
      </c>
      <c r="C90" s="190">
        <f>'регистрация выд заявок'!I94</f>
        <v>7453264646</v>
      </c>
      <c r="D90" s="168" t="s">
        <v>18</v>
      </c>
      <c r="E90" s="168" t="s">
        <v>16</v>
      </c>
      <c r="F90" s="168" t="str">
        <f>'регистрация выд заявок'!L94</f>
        <v>предоставление микрозайма</v>
      </c>
      <c r="G90" s="191">
        <f>'регистрация выд заявок'!K94</f>
        <v>0.09</v>
      </c>
      <c r="H90" s="192">
        <f>'регистрация выд заявок'!J94</f>
        <v>2000000</v>
      </c>
      <c r="I90" s="189" t="s">
        <v>217</v>
      </c>
      <c r="J90" s="168" t="s">
        <v>127</v>
      </c>
      <c r="K90" s="168" t="s">
        <v>4</v>
      </c>
    </row>
    <row r="91" spans="1:11" ht="17.25" customHeight="1" x14ac:dyDescent="0.2">
      <c r="A91" s="189">
        <f>'регистрация выд заявок'!E95</f>
        <v>44679</v>
      </c>
      <c r="B91" s="168" t="str">
        <f>'регистрация выд заявок'!H95</f>
        <v>ЗАО "УРАЛПРОМСЕРВИС"</v>
      </c>
      <c r="C91" s="190">
        <f>'регистрация выд заявок'!I95</f>
        <v>7449017387</v>
      </c>
      <c r="D91" s="168" t="s">
        <v>193</v>
      </c>
      <c r="E91" s="168" t="s">
        <v>16</v>
      </c>
      <c r="F91" s="168" t="str">
        <f>'регистрация выд заявок'!L95</f>
        <v>предоставление микрозайма</v>
      </c>
      <c r="G91" s="191">
        <f>'регистрация выд заявок'!K95</f>
        <v>0.09</v>
      </c>
      <c r="H91" s="192">
        <f>'регистрация выд заявок'!J95</f>
        <v>3000000</v>
      </c>
      <c r="I91" s="189" t="s">
        <v>217</v>
      </c>
      <c r="J91" s="168" t="s">
        <v>127</v>
      </c>
      <c r="K91" s="168" t="s">
        <v>4</v>
      </c>
    </row>
    <row r="92" spans="1:11" ht="17.25" customHeight="1" x14ac:dyDescent="0.2">
      <c r="A92" s="189">
        <f>'регистрация выд заявок'!E96</f>
        <v>44679</v>
      </c>
      <c r="B92" s="168" t="str">
        <f>'регистрация выд заявок'!H96</f>
        <v>ИП Брайчева О.В.</v>
      </c>
      <c r="C92" s="190">
        <f>'регистрация выд заявок'!I96</f>
        <v>745501455309</v>
      </c>
      <c r="D92" s="168" t="s">
        <v>193</v>
      </c>
      <c r="E92" s="168" t="s">
        <v>16</v>
      </c>
      <c r="F92" s="168" t="str">
        <f>'регистрация выд заявок'!L96</f>
        <v>предоставление микрозайма</v>
      </c>
      <c r="G92" s="191">
        <f>'регистрация выд заявок'!K96</f>
        <v>5.5E-2</v>
      </c>
      <c r="H92" s="192">
        <f>'регистрация выд заявок'!J96</f>
        <v>400000</v>
      </c>
      <c r="I92" s="189" t="s">
        <v>217</v>
      </c>
      <c r="J92" s="168" t="s">
        <v>127</v>
      </c>
      <c r="K92" s="168" t="s">
        <v>6</v>
      </c>
    </row>
    <row r="93" spans="1:11" x14ac:dyDescent="0.2">
      <c r="A93" s="189">
        <f>'регистрация выд заявок'!E97</f>
        <v>44680</v>
      </c>
      <c r="B93" s="168" t="str">
        <f>'регистрация выд заявок'!H97</f>
        <v>ООО "ЭлЮнит"</v>
      </c>
      <c r="C93" s="190">
        <f>'регистрация выд заявок'!I97</f>
        <v>7447158128</v>
      </c>
      <c r="D93" s="168" t="s">
        <v>193</v>
      </c>
      <c r="E93" s="168" t="s">
        <v>16</v>
      </c>
      <c r="F93" s="168" t="str">
        <f>'регистрация выд заявок'!L97</f>
        <v>предоставление микрозайма</v>
      </c>
      <c r="G93" s="191">
        <f>'регистрация выд заявок'!K97</f>
        <v>0.09</v>
      </c>
      <c r="H93" s="192">
        <f>'регистрация выд заявок'!J97</f>
        <v>4000000</v>
      </c>
      <c r="I93" s="189" t="s">
        <v>223</v>
      </c>
      <c r="J93" s="168" t="s">
        <v>127</v>
      </c>
      <c r="K93" s="168" t="s">
        <v>4</v>
      </c>
    </row>
    <row r="94" spans="1:11" x14ac:dyDescent="0.2">
      <c r="A94" s="189">
        <f>'регистрация выд заявок'!E98</f>
        <v>44680</v>
      </c>
      <c r="B94" s="168" t="str">
        <f>'регистрация выд заявок'!H98</f>
        <v>ООО "Руссвинил"</v>
      </c>
      <c r="C94" s="190">
        <f>'регистрация выд заявок'!I98</f>
        <v>7451368304</v>
      </c>
      <c r="D94" s="168" t="s">
        <v>18</v>
      </c>
      <c r="E94" s="168" t="s">
        <v>16</v>
      </c>
      <c r="F94" s="168" t="str">
        <f>'регистрация выд заявок'!L98</f>
        <v>предоставление микрозайма</v>
      </c>
      <c r="G94" s="191">
        <f>'регистрация выд заявок'!K98</f>
        <v>0.09</v>
      </c>
      <c r="H94" s="192">
        <f>'регистрация выд заявок'!J98</f>
        <v>4800000</v>
      </c>
      <c r="I94" s="189" t="s">
        <v>223</v>
      </c>
      <c r="J94" s="168" t="s">
        <v>127</v>
      </c>
      <c r="K94" s="168" t="s">
        <v>4</v>
      </c>
    </row>
    <row r="95" spans="1:11" x14ac:dyDescent="0.2">
      <c r="A95" s="189">
        <f>'регистрация выд заявок'!E99</f>
        <v>44680</v>
      </c>
      <c r="B95" s="168" t="str">
        <f>'регистрация выд заявок'!H99</f>
        <v>ИП Рожкова Е.Г.</v>
      </c>
      <c r="C95" s="190" t="str">
        <f>'регистрация выд заявок'!I99</f>
        <v>742700065273</v>
      </c>
      <c r="D95" s="168" t="s">
        <v>193</v>
      </c>
      <c r="E95" s="168" t="s">
        <v>16</v>
      </c>
      <c r="F95" s="168" t="str">
        <f>'регистрация выд заявок'!L99</f>
        <v>предоставление микрозайма</v>
      </c>
      <c r="G95" s="191">
        <v>0.09</v>
      </c>
      <c r="H95" s="192">
        <f>'регистрация выд заявок'!J99</f>
        <v>1000000</v>
      </c>
      <c r="I95" s="189" t="s">
        <v>223</v>
      </c>
      <c r="J95" s="168" t="s">
        <v>128</v>
      </c>
      <c r="K95" s="168" t="s">
        <v>4</v>
      </c>
    </row>
    <row r="96" spans="1:11" ht="17.25" customHeight="1" x14ac:dyDescent="0.2">
      <c r="A96" s="189">
        <f>'регистрация выд заявок'!E100</f>
        <v>44686</v>
      </c>
      <c r="B96" s="168" t="str">
        <f>'регистрация выд заявок'!H100</f>
        <v>ИП Кожевников А.П.</v>
      </c>
      <c r="C96" s="190" t="str">
        <f>'регистрация выд заявок'!I100</f>
        <v>744715917012</v>
      </c>
      <c r="D96" s="168" t="s">
        <v>193</v>
      </c>
      <c r="E96" s="168" t="s">
        <v>16</v>
      </c>
      <c r="F96" s="168" t="str">
        <f>'регистрация выд заявок'!L100</f>
        <v>предоставление микрозайма</v>
      </c>
      <c r="G96" s="191">
        <f>'регистрация выд заявок'!K100</f>
        <v>0.03</v>
      </c>
      <c r="H96" s="192">
        <f>'регистрация выд заявок'!J100</f>
        <v>5000000</v>
      </c>
      <c r="I96" s="189" t="s">
        <v>227</v>
      </c>
      <c r="J96" s="168" t="s">
        <v>128</v>
      </c>
      <c r="K96" s="168" t="s">
        <v>4</v>
      </c>
    </row>
    <row r="97" spans="1:11" ht="17.25" customHeight="1" x14ac:dyDescent="0.2">
      <c r="A97" s="189">
        <f>'регистрация выд заявок'!E101</f>
        <v>44687</v>
      </c>
      <c r="B97" s="168" t="str">
        <f>'регистрация выд заявок'!H101</f>
        <v>ООО "Челябинский завод специнструмента"</v>
      </c>
      <c r="C97" s="190">
        <f>'регистрация выд заявок'!I101</f>
        <v>7453203682</v>
      </c>
      <c r="D97" s="168" t="s">
        <v>18</v>
      </c>
      <c r="E97" s="168" t="s">
        <v>16</v>
      </c>
      <c r="F97" s="168" t="str">
        <f>'регистрация выд заявок'!L101</f>
        <v>предоставление микрозайма</v>
      </c>
      <c r="G97" s="191">
        <f>'регистрация выд заявок'!K101</f>
        <v>0.03</v>
      </c>
      <c r="H97" s="192">
        <f>'регистрация выд заявок'!J101</f>
        <v>5000000</v>
      </c>
      <c r="I97" s="189" t="s">
        <v>330</v>
      </c>
      <c r="J97" s="168" t="s">
        <v>127</v>
      </c>
      <c r="K97" s="168" t="s">
        <v>4</v>
      </c>
    </row>
    <row r="98" spans="1:11" ht="17.25" customHeight="1" x14ac:dyDescent="0.2">
      <c r="A98" s="189">
        <f>'регистрация выд заявок'!E102</f>
        <v>44693</v>
      </c>
      <c r="B98" s="168" t="str">
        <f>'регистрация выд заявок'!H102</f>
        <v>ООО "Еврострой-М"</v>
      </c>
      <c r="C98" s="190">
        <f>'регистрация выд заявок'!I102</f>
        <v>7415058240</v>
      </c>
      <c r="D98" s="168" t="s">
        <v>193</v>
      </c>
      <c r="E98" s="168" t="s">
        <v>16</v>
      </c>
      <c r="F98" s="168" t="str">
        <f>'регистрация выд заявок'!L102</f>
        <v>предоставление микрозайма</v>
      </c>
      <c r="G98" s="191">
        <f>'регистрация выд заявок'!K102</f>
        <v>5.5E-2</v>
      </c>
      <c r="H98" s="192">
        <f>'регистрация выд заявок'!J102</f>
        <v>5000000</v>
      </c>
      <c r="I98" s="189" t="s">
        <v>231</v>
      </c>
      <c r="J98" s="168" t="s">
        <v>127</v>
      </c>
      <c r="K98" s="168" t="s">
        <v>9</v>
      </c>
    </row>
    <row r="99" spans="1:11" ht="17.25" customHeight="1" x14ac:dyDescent="0.2">
      <c r="A99" s="189">
        <f>'регистрация выд заявок'!E103</f>
        <v>44694</v>
      </c>
      <c r="B99" s="168" t="str">
        <f>'регистрация выд заявок'!H103</f>
        <v>ООО "Спецуралмашстрой"</v>
      </c>
      <c r="C99" s="190">
        <f>'регистрация выд заявок'!I103</f>
        <v>7453192293</v>
      </c>
      <c r="D99" s="168" t="s">
        <v>193</v>
      </c>
      <c r="E99" s="168" t="s">
        <v>16</v>
      </c>
      <c r="F99" s="168" t="str">
        <f>'регистрация выд заявок'!L103</f>
        <v>предоставление микрозайма</v>
      </c>
      <c r="G99" s="191">
        <f>'регистрация выд заявок'!K103</f>
        <v>0.03</v>
      </c>
      <c r="H99" s="192">
        <f>'регистрация выд заявок'!J103</f>
        <v>5000000</v>
      </c>
      <c r="I99" s="189" t="s">
        <v>232</v>
      </c>
      <c r="J99" s="168" t="s">
        <v>127</v>
      </c>
      <c r="K99" s="168" t="s">
        <v>4</v>
      </c>
    </row>
    <row r="100" spans="1:11" ht="17.25" customHeight="1" x14ac:dyDescent="0.2">
      <c r="A100" s="189">
        <f>'регистрация выд заявок'!E104</f>
        <v>44697</v>
      </c>
      <c r="B100" s="168" t="str">
        <f>'регистрация выд заявок'!H104</f>
        <v>ИП Максимова Т.В.</v>
      </c>
      <c r="C100" s="190">
        <f>'регистрация выд заявок'!I104</f>
        <v>740200008900</v>
      </c>
      <c r="D100" s="168" t="s">
        <v>18</v>
      </c>
      <c r="E100" s="168" t="s">
        <v>16</v>
      </c>
      <c r="F100" s="168" t="str">
        <f>'регистрация выд заявок'!L104</f>
        <v>предоставление микрозайма</v>
      </c>
      <c r="G100" s="191">
        <f>'регистрация выд заявок'!K104</f>
        <v>5.5E-2</v>
      </c>
      <c r="H100" s="192">
        <f>'регистрация выд заявок'!J104</f>
        <v>3000000</v>
      </c>
      <c r="I100" s="189" t="s">
        <v>234</v>
      </c>
      <c r="J100" s="168" t="s">
        <v>127</v>
      </c>
      <c r="K100" s="168" t="s">
        <v>24</v>
      </c>
    </row>
    <row r="101" spans="1:11" ht="17.25" customHeight="1" x14ac:dyDescent="0.2">
      <c r="A101" s="189">
        <f>'регистрация выд заявок'!E105</f>
        <v>44697</v>
      </c>
      <c r="B101" s="168" t="str">
        <f>'регистрация выд заявок'!H105</f>
        <v>ООО «Виктория Мебель»</v>
      </c>
      <c r="C101" s="190">
        <f>'регистрация выд заявок'!I105</f>
        <v>7448226148</v>
      </c>
      <c r="D101" s="168" t="s">
        <v>18</v>
      </c>
      <c r="E101" s="168" t="s">
        <v>16</v>
      </c>
      <c r="F101" s="168" t="str">
        <f>'регистрация выд заявок'!L105</f>
        <v>предоставление микрозайма</v>
      </c>
      <c r="G101" s="191">
        <f>'регистрация выд заявок'!K105</f>
        <v>0.09</v>
      </c>
      <c r="H101" s="192">
        <f>'регистрация выд заявок'!J105</f>
        <v>5000000</v>
      </c>
      <c r="I101" s="189" t="s">
        <v>234</v>
      </c>
      <c r="J101" s="168" t="s">
        <v>127</v>
      </c>
      <c r="K101" s="168" t="s">
        <v>4</v>
      </c>
    </row>
    <row r="102" spans="1:11" ht="17.25" customHeight="1" x14ac:dyDescent="0.2">
      <c r="A102" s="189">
        <f>'регистрация выд заявок'!E106</f>
        <v>44697</v>
      </c>
      <c r="B102" s="168" t="str">
        <f>'регистрация выд заявок'!H106</f>
        <v>ООО «Фора Мебель»</v>
      </c>
      <c r="C102" s="190">
        <f>'регистрация выд заявок'!I106</f>
        <v>7448220097</v>
      </c>
      <c r="D102" s="168" t="s">
        <v>193</v>
      </c>
      <c r="E102" s="168" t="s">
        <v>16</v>
      </c>
      <c r="F102" s="168" t="str">
        <f>'регистрация выд заявок'!L106</f>
        <v>предоставление микрозайма</v>
      </c>
      <c r="G102" s="191">
        <f>'регистрация выд заявок'!K106</f>
        <v>0.09</v>
      </c>
      <c r="H102" s="192">
        <f>'регистрация выд заявок'!J106</f>
        <v>5000000</v>
      </c>
      <c r="I102" s="189" t="s">
        <v>234</v>
      </c>
      <c r="J102" s="168" t="s">
        <v>127</v>
      </c>
      <c r="K102" s="168" t="s">
        <v>4</v>
      </c>
    </row>
    <row r="103" spans="1:11" ht="17.25" customHeight="1" x14ac:dyDescent="0.2">
      <c r="A103" s="189">
        <f>'регистрация выд заявок'!E107</f>
        <v>44700</v>
      </c>
      <c r="B103" s="168" t="str">
        <f>'регистрация выд заявок'!H107</f>
        <v>ООО "Теплоэнергосервис"</v>
      </c>
      <c r="C103" s="190">
        <f>'регистрация выд заявок'!I107</f>
        <v>7420012682</v>
      </c>
      <c r="D103" s="168" t="s">
        <v>18</v>
      </c>
      <c r="E103" s="168" t="s">
        <v>16</v>
      </c>
      <c r="F103" s="168" t="str">
        <f>'регистрация выд заявок'!L107</f>
        <v>предоставление микрозайма</v>
      </c>
      <c r="G103" s="191">
        <f>'регистрация выд заявок'!K107</f>
        <v>0.1</v>
      </c>
      <c r="H103" s="192">
        <f>'регистрация выд заявок'!J107</f>
        <v>3600000</v>
      </c>
      <c r="I103" s="189" t="s">
        <v>238</v>
      </c>
      <c r="J103" s="168" t="s">
        <v>127</v>
      </c>
      <c r="K103" s="168" t="s">
        <v>276</v>
      </c>
    </row>
    <row r="104" spans="1:11" x14ac:dyDescent="0.2">
      <c r="A104" s="189">
        <f>'регистрация выд заявок'!E108</f>
        <v>44700</v>
      </c>
      <c r="B104" s="168" t="str">
        <f>'регистрация выд заявок'!H108</f>
        <v>ООО "УралКомСталь"</v>
      </c>
      <c r="C104" s="190">
        <f>'регистрация выд заявок'!I108</f>
        <v>7453133499</v>
      </c>
      <c r="D104" s="168" t="s">
        <v>193</v>
      </c>
      <c r="E104" s="168" t="s">
        <v>16</v>
      </c>
      <c r="F104" s="168" t="str">
        <f>'регистрация выд заявок'!L108</f>
        <v>предоставление микрозайма</v>
      </c>
      <c r="G104" s="191">
        <f>'регистрация выд заявок'!K108</f>
        <v>0.09</v>
      </c>
      <c r="H104" s="192">
        <f>'регистрация выд заявок'!J108</f>
        <v>5000000</v>
      </c>
      <c r="I104" s="189" t="s">
        <v>241</v>
      </c>
      <c r="J104" s="168" t="s">
        <v>127</v>
      </c>
      <c r="K104" s="168" t="s">
        <v>4</v>
      </c>
    </row>
    <row r="105" spans="1:11" ht="17.25" customHeight="1" x14ac:dyDescent="0.2">
      <c r="A105" s="189">
        <f>'регистрация выд заявок'!E109</f>
        <v>44701</v>
      </c>
      <c r="B105" s="168" t="str">
        <f>'регистрация выд заявок'!H109</f>
        <v>ООО "Инженерные системы"</v>
      </c>
      <c r="C105" s="190">
        <f>'регистрация выд заявок'!I109</f>
        <v>7459001026</v>
      </c>
      <c r="D105" s="168" t="s">
        <v>193</v>
      </c>
      <c r="E105" s="168" t="s">
        <v>16</v>
      </c>
      <c r="F105" s="168" t="str">
        <f>'регистрация выд заявок'!L109</f>
        <v>предоставление микрозайма</v>
      </c>
      <c r="G105" s="191">
        <f>'регистрация выд заявок'!K109</f>
        <v>6.5000000000000002E-2</v>
      </c>
      <c r="H105" s="192">
        <f>'регистрация выд заявок'!J109</f>
        <v>5000000</v>
      </c>
      <c r="I105" s="189" t="s">
        <v>237</v>
      </c>
      <c r="J105" s="168" t="s">
        <v>127</v>
      </c>
      <c r="K105" s="168" t="s">
        <v>24</v>
      </c>
    </row>
    <row r="106" spans="1:11" ht="17.25" customHeight="1" x14ac:dyDescent="0.2">
      <c r="A106" s="189">
        <f>'регистрация выд заявок'!E110</f>
        <v>44701</v>
      </c>
      <c r="B106" s="168" t="str">
        <f>'регистрация выд заявок'!H110</f>
        <v>ООО "Желдоркомпаньон"</v>
      </c>
      <c r="C106" s="190">
        <f>'регистрация выд заявок'!I110</f>
        <v>7452135310</v>
      </c>
      <c r="D106" s="167" t="s">
        <v>193</v>
      </c>
      <c r="E106" s="168" t="s">
        <v>16</v>
      </c>
      <c r="F106" s="168" t="str">
        <f>'регистрация выд заявок'!L110</f>
        <v>предоставление микрозайма</v>
      </c>
      <c r="G106" s="191">
        <f>'регистрация выд заявок'!K110</f>
        <v>0.09</v>
      </c>
      <c r="H106" s="192">
        <f>'регистрация выд заявок'!J110</f>
        <v>3950000</v>
      </c>
      <c r="I106" s="165" t="s">
        <v>240</v>
      </c>
      <c r="J106" s="168" t="s">
        <v>127</v>
      </c>
      <c r="K106" s="167" t="s">
        <v>4</v>
      </c>
    </row>
    <row r="107" spans="1:11" ht="17.25" customHeight="1" x14ac:dyDescent="0.2">
      <c r="A107" s="189">
        <f>'регистрация выд заявок'!E111</f>
        <v>44701</v>
      </c>
      <c r="B107" s="168" t="str">
        <f>'регистрация выд заявок'!H111</f>
        <v>ООО "Трансресурс"</v>
      </c>
      <c r="C107" s="190">
        <f>'регистрация выд заявок'!I111</f>
        <v>7447204600</v>
      </c>
      <c r="D107" s="167" t="s">
        <v>193</v>
      </c>
      <c r="E107" s="168" t="s">
        <v>16</v>
      </c>
      <c r="F107" s="168" t="str">
        <f>'регистрация выд заявок'!L111</f>
        <v>предоставление микрозайма</v>
      </c>
      <c r="G107" s="191">
        <f>'регистрация выд заявок'!K111</f>
        <v>0.1</v>
      </c>
      <c r="H107" s="192">
        <f>'регистрация выд заявок'!J111</f>
        <v>2000000</v>
      </c>
      <c r="I107" s="165" t="s">
        <v>237</v>
      </c>
      <c r="J107" s="168" t="s">
        <v>127</v>
      </c>
      <c r="K107" s="167" t="s">
        <v>4</v>
      </c>
    </row>
    <row r="108" spans="1:11" ht="17.25" customHeight="1" x14ac:dyDescent="0.2">
      <c r="A108" s="189">
        <f>'регистрация выд заявок'!E112</f>
        <v>44704</v>
      </c>
      <c r="B108" s="168" t="str">
        <f>'регистрация выд заявок'!H112</f>
        <v>ООО "Челябинский машиностроительный завод"</v>
      </c>
      <c r="C108" s="190">
        <f>'регистрация выд заявок'!I112</f>
        <v>7452075540</v>
      </c>
      <c r="D108" s="168" t="s">
        <v>22</v>
      </c>
      <c r="E108" s="168" t="s">
        <v>16</v>
      </c>
      <c r="F108" s="168" t="str">
        <f>'регистрация выд заявок'!L112</f>
        <v>предоставление микрозайма</v>
      </c>
      <c r="G108" s="191">
        <f>'регистрация выд заявок'!K112</f>
        <v>0.1</v>
      </c>
      <c r="H108" s="192">
        <f>'регистрация выд заявок'!J112</f>
        <v>5000000</v>
      </c>
      <c r="I108" s="189" t="s">
        <v>243</v>
      </c>
      <c r="J108" s="168" t="s">
        <v>127</v>
      </c>
      <c r="K108" s="168" t="s">
        <v>4</v>
      </c>
    </row>
    <row r="109" spans="1:11" ht="17.25" customHeight="1" x14ac:dyDescent="0.2">
      <c r="A109" s="189">
        <f>'регистрация выд заявок'!E113</f>
        <v>44704</v>
      </c>
      <c r="B109" s="168" t="str">
        <f>'регистрация выд заявок'!H113</f>
        <v>ООО "Первая буровая компания"</v>
      </c>
      <c r="C109" s="190">
        <f>'регистрация выд заявок'!I113</f>
        <v>7452112249</v>
      </c>
      <c r="D109" s="168" t="s">
        <v>193</v>
      </c>
      <c r="E109" s="168" t="s">
        <v>16</v>
      </c>
      <c r="F109" s="168" t="str">
        <f>'регистрация выд заявок'!L113</f>
        <v>предоставление микрозайма</v>
      </c>
      <c r="G109" s="191">
        <f>'регистрация выд заявок'!K113</f>
        <v>0.1</v>
      </c>
      <c r="H109" s="192">
        <f>'регистрация выд заявок'!J113</f>
        <v>5000000</v>
      </c>
      <c r="I109" s="189" t="s">
        <v>243</v>
      </c>
      <c r="J109" s="168" t="s">
        <v>127</v>
      </c>
      <c r="K109" s="168" t="s">
        <v>4</v>
      </c>
    </row>
    <row r="110" spans="1:11" ht="17.25" customHeight="1" x14ac:dyDescent="0.2">
      <c r="A110" s="189">
        <f>'регистрация выд заявок'!E114</f>
        <v>44704</v>
      </c>
      <c r="B110" s="168" t="str">
        <f>'регистрация выд заявок'!H114</f>
        <v>ООО "ЧМЗ-Экспорт"</v>
      </c>
      <c r="C110" s="190">
        <f>'регистрация выд заявок'!I114</f>
        <v>7453271925</v>
      </c>
      <c r="D110" s="168" t="s">
        <v>193</v>
      </c>
      <c r="E110" s="168" t="s">
        <v>16</v>
      </c>
      <c r="F110" s="168" t="str">
        <f>'регистрация выд заявок'!L114</f>
        <v>предоставление микрозайма</v>
      </c>
      <c r="G110" s="191">
        <f>'регистрация выд заявок'!K114</f>
        <v>0.03</v>
      </c>
      <c r="H110" s="192">
        <f>'регистрация выд заявок'!J114</f>
        <v>3000000</v>
      </c>
      <c r="I110" s="189" t="s">
        <v>246</v>
      </c>
      <c r="J110" s="168" t="s">
        <v>127</v>
      </c>
      <c r="K110" s="168" t="s">
        <v>4</v>
      </c>
    </row>
    <row r="111" spans="1:11" ht="17.25" customHeight="1" x14ac:dyDescent="0.2">
      <c r="A111" s="189">
        <f>'регистрация выд заявок'!E115</f>
        <v>44704</v>
      </c>
      <c r="B111" s="168" t="str">
        <f>'регистрация выд заявок'!H115</f>
        <v>ООО "Вектор"</v>
      </c>
      <c r="C111" s="190">
        <f>'регистрация выд заявок'!I115</f>
        <v>7415108808</v>
      </c>
      <c r="D111" s="168" t="s">
        <v>193</v>
      </c>
      <c r="E111" s="168" t="s">
        <v>16</v>
      </c>
      <c r="F111" s="168" t="str">
        <f>'регистрация выд заявок'!L115</f>
        <v>предоставление микрозайма</v>
      </c>
      <c r="G111" s="191">
        <f>'регистрация выд заявок'!K115</f>
        <v>7.4999999999999997E-2</v>
      </c>
      <c r="H111" s="192">
        <f>'регистрация выд заявок'!J115</f>
        <v>300000</v>
      </c>
      <c r="I111" s="189" t="s">
        <v>246</v>
      </c>
      <c r="J111" s="168" t="s">
        <v>127</v>
      </c>
      <c r="K111" s="168" t="s">
        <v>9</v>
      </c>
    </row>
    <row r="112" spans="1:11" ht="17.25" customHeight="1" x14ac:dyDescent="0.2">
      <c r="A112" s="189">
        <f>'регистрация выд заявок'!E116</f>
        <v>44705</v>
      </c>
      <c r="B112" s="168" t="str">
        <f>'регистрация выд заявок'!H116</f>
        <v>ЗАО "Спецстрой - 2"</v>
      </c>
      <c r="C112" s="190">
        <f>'регистрация выд заявок'!I116</f>
        <v>7450002378</v>
      </c>
      <c r="D112" s="168" t="s">
        <v>18</v>
      </c>
      <c r="E112" s="168" t="s">
        <v>16</v>
      </c>
      <c r="F112" s="168" t="str">
        <f>'регистрация выд заявок'!L116</f>
        <v>предоставление микрозайма</v>
      </c>
      <c r="G112" s="191">
        <f>'регистрация выд заявок'!K116</f>
        <v>0.1</v>
      </c>
      <c r="H112" s="192">
        <f>'регистрация выд заявок'!J116</f>
        <v>5000000</v>
      </c>
      <c r="I112" s="168" t="s">
        <v>250</v>
      </c>
      <c r="J112" s="168" t="s">
        <v>127</v>
      </c>
      <c r="K112" s="168" t="s">
        <v>4</v>
      </c>
    </row>
    <row r="113" spans="1:11" ht="17.25" customHeight="1" x14ac:dyDescent="0.2">
      <c r="A113" s="189">
        <f>'регистрация выд заявок'!E117</f>
        <v>44705</v>
      </c>
      <c r="B113" s="168" t="str">
        <f>'регистрация выд заявок'!H117</f>
        <v>ООО "Спецстрой - 7"</v>
      </c>
      <c r="C113" s="190">
        <f>'регистрация выд заявок'!I117</f>
        <v>7450014630</v>
      </c>
      <c r="D113" s="168" t="s">
        <v>18</v>
      </c>
      <c r="E113" s="168" t="s">
        <v>16</v>
      </c>
      <c r="F113" s="168" t="str">
        <f>'регистрация выд заявок'!L117</f>
        <v>предоставление микрозайма</v>
      </c>
      <c r="G113" s="191">
        <f>'регистрация выд заявок'!K117</f>
        <v>0.1</v>
      </c>
      <c r="H113" s="192">
        <f>'регистрация выд заявок'!J117</f>
        <v>2400000</v>
      </c>
      <c r="I113" s="168" t="s">
        <v>250</v>
      </c>
      <c r="J113" s="168" t="s">
        <v>127</v>
      </c>
      <c r="K113" s="168" t="s">
        <v>4</v>
      </c>
    </row>
    <row r="114" spans="1:11" ht="17.25" customHeight="1" x14ac:dyDescent="0.2">
      <c r="A114" s="189">
        <f>'регистрация выд заявок'!E118</f>
        <v>44705</v>
      </c>
      <c r="B114" s="168" t="str">
        <f>'регистрация выд заявок'!H118</f>
        <v>ИП Вернигора Г.М.</v>
      </c>
      <c r="C114" s="190">
        <f>'регистрация выд заявок'!I118</f>
        <v>745308063416</v>
      </c>
      <c r="D114" s="168" t="s">
        <v>193</v>
      </c>
      <c r="E114" s="168" t="s">
        <v>16</v>
      </c>
      <c r="F114" s="168" t="str">
        <f>'регистрация выд заявок'!L118</f>
        <v>предоставление микрозайма</v>
      </c>
      <c r="G114" s="191">
        <f>'регистрация выд заявок'!K118</f>
        <v>0.1</v>
      </c>
      <c r="H114" s="192">
        <f>'регистрация выд заявок'!J118</f>
        <v>3000000</v>
      </c>
      <c r="I114" s="168" t="s">
        <v>250</v>
      </c>
      <c r="J114" s="168" t="s">
        <v>127</v>
      </c>
      <c r="K114" s="168" t="s">
        <v>4</v>
      </c>
    </row>
    <row r="115" spans="1:11" ht="17.25" customHeight="1" x14ac:dyDescent="0.2">
      <c r="A115" s="189">
        <f>'регистрация выд заявок'!E119</f>
        <v>44706</v>
      </c>
      <c r="B115" s="168" t="str">
        <f>'регистрация выд заявок'!H119</f>
        <v>ИП Максимов А.В.</v>
      </c>
      <c r="C115" s="190">
        <f>'регистрация выд заявок'!I119</f>
        <v>740200226465</v>
      </c>
      <c r="D115" s="168" t="s">
        <v>193</v>
      </c>
      <c r="E115" s="168" t="s">
        <v>16</v>
      </c>
      <c r="F115" s="168" t="str">
        <f>'регистрация выд заявок'!L119</f>
        <v>предоставление микрозайма</v>
      </c>
      <c r="G115" s="191">
        <f>'регистрация выд заявок'!K119</f>
        <v>5.5E-2</v>
      </c>
      <c r="H115" s="192">
        <f>'регистрация выд заявок'!J119</f>
        <v>5000000</v>
      </c>
      <c r="I115" s="168" t="s">
        <v>255</v>
      </c>
      <c r="J115" s="168" t="s">
        <v>127</v>
      </c>
      <c r="K115" s="168" t="s">
        <v>24</v>
      </c>
    </row>
    <row r="116" spans="1:11" ht="17.25" customHeight="1" x14ac:dyDescent="0.2">
      <c r="A116" s="189">
        <f>'регистрация выд заявок'!E120</f>
        <v>44707</v>
      </c>
      <c r="B116" s="168" t="str">
        <f>'регистрация выд заявок'!H120</f>
        <v>ИП Ковальчук О.С.</v>
      </c>
      <c r="C116" s="190">
        <f>'регистрация выд заявок'!I120</f>
        <v>741108780793</v>
      </c>
      <c r="D116" s="168" t="s">
        <v>193</v>
      </c>
      <c r="E116" s="168" t="s">
        <v>16</v>
      </c>
      <c r="F116" s="168" t="str">
        <f>'регистрация выд заявок'!L120</f>
        <v>предоставление микрозайма</v>
      </c>
      <c r="G116" s="191">
        <f>'регистрация выд заявок'!K120</f>
        <v>0.09</v>
      </c>
      <c r="H116" s="192">
        <f>'регистрация выд заявок'!J120</f>
        <v>4000000</v>
      </c>
      <c r="I116" s="168" t="s">
        <v>257</v>
      </c>
      <c r="J116" s="168" t="s">
        <v>127</v>
      </c>
      <c r="K116" s="168" t="s">
        <v>7</v>
      </c>
    </row>
    <row r="117" spans="1:11" ht="17.25" customHeight="1" x14ac:dyDescent="0.2">
      <c r="A117" s="189">
        <f>'регистрация выд заявок'!E121</f>
        <v>44707</v>
      </c>
      <c r="B117" s="168" t="str">
        <f>'регистрация выд заявок'!H121</f>
        <v>ИП Ромашкина Л.Н.</v>
      </c>
      <c r="C117" s="190">
        <f>'регистрация выд заявок'!I121</f>
        <v>744409456228</v>
      </c>
      <c r="D117" s="168" t="s">
        <v>193</v>
      </c>
      <c r="E117" s="168" t="s">
        <v>16</v>
      </c>
      <c r="F117" s="168" t="str">
        <f>'регистрация выд заявок'!L121</f>
        <v>предоставление микрозайма</v>
      </c>
      <c r="G117" s="191">
        <f>'регистрация выд заявок'!K121</f>
        <v>7.4999999999999997E-2</v>
      </c>
      <c r="H117" s="192">
        <f>'регистрация выд заявок'!J121</f>
        <v>500000</v>
      </c>
      <c r="I117" s="168" t="s">
        <v>257</v>
      </c>
      <c r="J117" s="168" t="s">
        <v>128</v>
      </c>
      <c r="K117" s="168" t="s">
        <v>6</v>
      </c>
    </row>
    <row r="118" spans="1:11" x14ac:dyDescent="0.2">
      <c r="A118" s="189">
        <f>'регистрация выд заявок'!E122</f>
        <v>44708</v>
      </c>
      <c r="B118" s="168" t="str">
        <f>'регистрация выд заявок'!H122</f>
        <v>Кизильское сельпо</v>
      </c>
      <c r="C118" s="190">
        <f>'регистрация выд заявок'!I122</f>
        <v>7431003464</v>
      </c>
      <c r="D118" s="168" t="s">
        <v>193</v>
      </c>
      <c r="E118" s="168" t="s">
        <v>16</v>
      </c>
      <c r="F118" s="168" t="str">
        <f>'регистрация выд заявок'!L122</f>
        <v>предоставление микрозайма</v>
      </c>
      <c r="G118" s="191">
        <f>'регистрация выд заявок'!K122</f>
        <v>0.1</v>
      </c>
      <c r="H118" s="192">
        <f>'регистрация выд заявок'!J122</f>
        <v>800000</v>
      </c>
      <c r="I118" s="168" t="s">
        <v>258</v>
      </c>
      <c r="J118" s="168" t="s">
        <v>127</v>
      </c>
      <c r="K118" s="168" t="s">
        <v>39</v>
      </c>
    </row>
    <row r="119" spans="1:11" ht="24.75" customHeight="1" x14ac:dyDescent="0.2">
      <c r="A119" s="189">
        <f>'регистрация выд заявок'!E123</f>
        <v>44712</v>
      </c>
      <c r="B119" s="168" t="str">
        <f>'регистрация выд заявок'!H123</f>
        <v>ООО "МТ Сервис"</v>
      </c>
      <c r="C119" s="190">
        <f>'регистрация выд заявок'!I123</f>
        <v>7457003317</v>
      </c>
      <c r="D119" s="168" t="s">
        <v>193</v>
      </c>
      <c r="E119" s="168" t="s">
        <v>16</v>
      </c>
      <c r="F119" s="168" t="str">
        <f>'регистрация выд заявок'!L123</f>
        <v>предоставление микрозайма</v>
      </c>
      <c r="G119" s="191">
        <f>'регистрация выд заявок'!K123</f>
        <v>5.5E-2</v>
      </c>
      <c r="H119" s="192">
        <f>'регистрация выд заявок'!J123</f>
        <v>900000</v>
      </c>
      <c r="I119" s="168" t="s">
        <v>260</v>
      </c>
      <c r="J119" s="168" t="s">
        <v>127</v>
      </c>
      <c r="K119" s="168" t="s">
        <v>5</v>
      </c>
    </row>
    <row r="120" spans="1:11" ht="17.25" customHeight="1" x14ac:dyDescent="0.2">
      <c r="A120" s="189">
        <f>'регистрация выд заявок'!E124</f>
        <v>44713</v>
      </c>
      <c r="B120" s="168" t="str">
        <f>'регистрация выд заявок'!H124</f>
        <v>ИП Печенкина Н.А.</v>
      </c>
      <c r="C120" s="190" t="str">
        <f>'регистрация выд заявок'!I124</f>
        <v>744804320884</v>
      </c>
      <c r="D120" s="168" t="s">
        <v>193</v>
      </c>
      <c r="E120" s="168" t="s">
        <v>16</v>
      </c>
      <c r="F120" s="168" t="str">
        <f>'регистрация выд заявок'!L124</f>
        <v>предоставление микрозайма</v>
      </c>
      <c r="G120" s="191">
        <f>'регистрация выд заявок'!K124</f>
        <v>0.1</v>
      </c>
      <c r="H120" s="192">
        <f>'регистрация выд заявок'!J124</f>
        <v>3500000</v>
      </c>
      <c r="I120" s="168" t="s">
        <v>263</v>
      </c>
      <c r="J120" s="168" t="s">
        <v>127</v>
      </c>
      <c r="K120" s="168" t="s">
        <v>4</v>
      </c>
    </row>
    <row r="121" spans="1:11" ht="20.25" customHeight="1" x14ac:dyDescent="0.2">
      <c r="A121" s="189">
        <f>'регистрация выд заявок'!E125</f>
        <v>44714</v>
      </c>
      <c r="B121" s="168" t="str">
        <f>'регистрация выд заявок'!H125</f>
        <v>ООО "ПСО-ПРОДЖЕКТ"</v>
      </c>
      <c r="C121" s="190">
        <f>'регистрация выд заявок'!I125</f>
        <v>7731332131</v>
      </c>
      <c r="D121" s="168" t="s">
        <v>193</v>
      </c>
      <c r="E121" s="168" t="s">
        <v>16</v>
      </c>
      <c r="F121" s="168" t="str">
        <f>'регистрация выд заявок'!L125</f>
        <v>предоставление микрозайма</v>
      </c>
      <c r="G121" s="191">
        <f>'регистрация выд заявок'!K125</f>
        <v>0.03</v>
      </c>
      <c r="H121" s="192">
        <f>'регистрация выд заявок'!J125</f>
        <v>5000000</v>
      </c>
      <c r="I121" s="168" t="s">
        <v>265</v>
      </c>
      <c r="J121" s="168" t="s">
        <v>127</v>
      </c>
      <c r="K121" s="168" t="s">
        <v>4</v>
      </c>
    </row>
    <row r="122" spans="1:11" x14ac:dyDescent="0.2">
      <c r="A122" s="189">
        <f>'регистрация выд заявок'!E126</f>
        <v>44715</v>
      </c>
      <c r="B122" s="168" t="str">
        <f>'регистрация выд заявок'!H126</f>
        <v>ООО Центр Автоматизации "Сканд"</v>
      </c>
      <c r="C122" s="190">
        <f>'регистрация выд заявок'!I126</f>
        <v>7451342602</v>
      </c>
      <c r="D122" s="168" t="s">
        <v>18</v>
      </c>
      <c r="E122" s="168" t="s">
        <v>16</v>
      </c>
      <c r="F122" s="168" t="str">
        <f>'регистрация выд заявок'!L126</f>
        <v>предоставление микрозайма</v>
      </c>
      <c r="G122" s="191">
        <f>'регистрация выд заявок'!K126</f>
        <v>0.03</v>
      </c>
      <c r="H122" s="192">
        <f>'регистрация выд заявок'!J126</f>
        <v>1000000</v>
      </c>
      <c r="I122" s="168" t="s">
        <v>334</v>
      </c>
      <c r="J122" s="168" t="s">
        <v>127</v>
      </c>
      <c r="K122" s="168" t="s">
        <v>4</v>
      </c>
    </row>
    <row r="123" spans="1:11" ht="17.25" customHeight="1" x14ac:dyDescent="0.2">
      <c r="A123" s="189">
        <f>'регистрация выд заявок'!E127</f>
        <v>44718</v>
      </c>
      <c r="B123" s="168" t="str">
        <f>'регистрация выд заявок'!H127</f>
        <v>ООО "Севи"</v>
      </c>
      <c r="C123" s="190">
        <f>'регистрация выд заявок'!I127</f>
        <v>7451410852</v>
      </c>
      <c r="D123" s="168" t="s">
        <v>193</v>
      </c>
      <c r="E123" s="168" t="s">
        <v>16</v>
      </c>
      <c r="F123" s="168" t="str">
        <f>'регистрация выд заявок'!L127</f>
        <v>предоставление микрозайма</v>
      </c>
      <c r="G123" s="203">
        <f>'регистрация выд заявок'!K127</f>
        <v>0.08</v>
      </c>
      <c r="H123" s="192">
        <f>'регистрация выд заявок'!J127</f>
        <v>2300000</v>
      </c>
      <c r="I123" s="168" t="s">
        <v>267</v>
      </c>
      <c r="J123" s="168" t="s">
        <v>127</v>
      </c>
      <c r="K123" s="168" t="s">
        <v>4</v>
      </c>
    </row>
    <row r="124" spans="1:11" ht="17.25" customHeight="1" x14ac:dyDescent="0.2">
      <c r="A124" s="189">
        <f>'регистрация выд заявок'!E128</f>
        <v>44720</v>
      </c>
      <c r="B124" s="168" t="str">
        <f>'регистрация выд заявок'!H128</f>
        <v>ЗАО "Магнитогорский дом печати"</v>
      </c>
      <c r="C124" s="190">
        <f>'регистрация выд заявок'!I128</f>
        <v>7414006049</v>
      </c>
      <c r="D124" s="168" t="s">
        <v>18</v>
      </c>
      <c r="E124" s="168" t="s">
        <v>16</v>
      </c>
      <c r="F124" s="168" t="str">
        <f>'регистрация выд заявок'!L128</f>
        <v>предоставление микрозайма</v>
      </c>
      <c r="G124" s="203">
        <f>'регистрация выд заявок'!K128</f>
        <v>5.5E-2</v>
      </c>
      <c r="H124" s="192">
        <f>'регистрация выд заявок'!J128</f>
        <v>2888800</v>
      </c>
      <c r="I124" s="168" t="s">
        <v>269</v>
      </c>
      <c r="J124" s="168" t="s">
        <v>128</v>
      </c>
      <c r="K124" s="168" t="s">
        <v>6</v>
      </c>
    </row>
    <row r="125" spans="1:11" ht="24.75" customHeight="1" x14ac:dyDescent="0.2">
      <c r="A125" s="189">
        <f>'регистрация выд заявок'!E129</f>
        <v>44720</v>
      </c>
      <c r="B125" s="168" t="str">
        <f>'регистрация выд заявок'!H129</f>
        <v>ЗАО "Магнитогорский дом печати"</v>
      </c>
      <c r="C125" s="190">
        <f>'регистрация выд заявок'!I129</f>
        <v>7414006049</v>
      </c>
      <c r="D125" s="168" t="s">
        <v>18</v>
      </c>
      <c r="E125" s="168" t="s">
        <v>16</v>
      </c>
      <c r="F125" s="168" t="str">
        <f>'регистрация выд заявок'!L129</f>
        <v>предоставление микрозайма</v>
      </c>
      <c r="G125" s="203">
        <f>'регистрация выд заявок'!K129</f>
        <v>5.5E-2</v>
      </c>
      <c r="H125" s="192">
        <f>'регистрация выд заявок'!J129</f>
        <v>2110000</v>
      </c>
      <c r="I125" s="168" t="s">
        <v>269</v>
      </c>
      <c r="J125" s="168" t="s">
        <v>127</v>
      </c>
      <c r="K125" s="168" t="s">
        <v>6</v>
      </c>
    </row>
    <row r="126" spans="1:11" ht="17.25" customHeight="1" x14ac:dyDescent="0.2">
      <c r="A126" s="189">
        <f>'регистрация выд заявок'!E130</f>
        <v>44721</v>
      </c>
      <c r="B126" s="168" t="str">
        <f>'регистрация выд заявок'!H130</f>
        <v>ООО "Экодор"</v>
      </c>
      <c r="C126" s="190">
        <f>'регистрация выд заявок'!I130</f>
        <v>7402005516</v>
      </c>
      <c r="D126" s="168" t="s">
        <v>18</v>
      </c>
      <c r="E126" s="168" t="s">
        <v>16</v>
      </c>
      <c r="F126" s="168" t="str">
        <f>'регистрация выд заявок'!L130</f>
        <v>предоставление микрозайма</v>
      </c>
      <c r="G126" s="203">
        <f>'регистрация выд заявок'!K130</f>
        <v>0.03</v>
      </c>
      <c r="H126" s="192">
        <f>'регистрация выд заявок'!J130</f>
        <v>5000000</v>
      </c>
      <c r="I126" s="165" t="s">
        <v>271</v>
      </c>
      <c r="J126" s="168" t="s">
        <v>127</v>
      </c>
      <c r="K126" s="167" t="s">
        <v>24</v>
      </c>
    </row>
    <row r="127" spans="1:11" ht="49.5" customHeight="1" x14ac:dyDescent="0.2">
      <c r="A127" s="189">
        <f>'регистрация выд заявок'!E131</f>
        <v>44721</v>
      </c>
      <c r="B127" s="168" t="str">
        <f>'регистрация выд заявок'!H131</f>
        <v>ИП Лабутина Е.А.</v>
      </c>
      <c r="C127" s="190">
        <f>'регистрация выд заявок'!I131</f>
        <v>744510903900</v>
      </c>
      <c r="D127" s="168" t="s">
        <v>193</v>
      </c>
      <c r="E127" s="168" t="s">
        <v>16</v>
      </c>
      <c r="F127" s="168" t="str">
        <f>'регистрация выд заявок'!L131</f>
        <v>предоставление микрозайма</v>
      </c>
      <c r="G127" s="203">
        <f>'регистрация выд заявок'!K131</f>
        <v>5.5E-2</v>
      </c>
      <c r="H127" s="192">
        <f>'регистрация выд заявок'!J131</f>
        <v>5000000</v>
      </c>
      <c r="I127" s="168" t="s">
        <v>271</v>
      </c>
      <c r="J127" s="168" t="s">
        <v>127</v>
      </c>
      <c r="K127" s="168" t="s">
        <v>6</v>
      </c>
    </row>
    <row r="128" spans="1:11" ht="33.75" customHeight="1" x14ac:dyDescent="0.2">
      <c r="A128" s="189">
        <f>'регистрация выд заявок'!E132</f>
        <v>44721</v>
      </c>
      <c r="B128" s="168" t="str">
        <f>'регистрация выд заявок'!H132</f>
        <v>ИП Сажина Ю.В.</v>
      </c>
      <c r="C128" s="190">
        <f>'регистрация выд заявок'!I132</f>
        <v>741300708506</v>
      </c>
      <c r="D128" s="168" t="s">
        <v>193</v>
      </c>
      <c r="E128" s="168" t="s">
        <v>16</v>
      </c>
      <c r="F128" s="168" t="str">
        <f>'регистрация выд заявок'!L132</f>
        <v>предоставление микрозайма</v>
      </c>
      <c r="G128" s="203">
        <f>'регистрация выд заявок'!K132</f>
        <v>7.0000000000000007E-2</v>
      </c>
      <c r="H128" s="192">
        <f>'регистрация выд заявок'!J132</f>
        <v>3852000</v>
      </c>
      <c r="I128" s="168" t="s">
        <v>271</v>
      </c>
      <c r="J128" s="168" t="s">
        <v>129</v>
      </c>
      <c r="K128" s="168" t="s">
        <v>11</v>
      </c>
    </row>
    <row r="129" spans="1:11" ht="17.25" customHeight="1" x14ac:dyDescent="0.2">
      <c r="A129" s="189">
        <f>'регистрация выд заявок'!E133</f>
        <v>44721</v>
      </c>
      <c r="B129" s="168" t="str">
        <f>'регистрация выд заявок'!H133</f>
        <v>ООО "Регионпром"</v>
      </c>
      <c r="C129" s="190">
        <f>'регистрация выд заявок'!I133</f>
        <v>7447234234</v>
      </c>
      <c r="D129" s="168" t="s">
        <v>193</v>
      </c>
      <c r="E129" s="168" t="s">
        <v>16</v>
      </c>
      <c r="F129" s="168" t="str">
        <f>'регистрация выд заявок'!L133</f>
        <v>предоставление микрозайма</v>
      </c>
      <c r="G129" s="203">
        <f>'регистрация выд заявок'!K133</f>
        <v>7.0000000000000007E-2</v>
      </c>
      <c r="H129" s="192">
        <f>'регистрация выд заявок'!J133</f>
        <v>2000000</v>
      </c>
      <c r="I129" s="168" t="s">
        <v>271</v>
      </c>
      <c r="J129" s="168" t="s">
        <v>127</v>
      </c>
      <c r="K129" s="168" t="s">
        <v>4</v>
      </c>
    </row>
    <row r="130" spans="1:11" ht="17.25" customHeight="1" x14ac:dyDescent="0.2">
      <c r="A130" s="189">
        <f>'регистрация выд заявок'!E134</f>
        <v>44721</v>
      </c>
      <c r="B130" s="168" t="str">
        <f>'регистрация выд заявок'!H134</f>
        <v>ООО "Эксперт техника"</v>
      </c>
      <c r="C130" s="190">
        <f>'регистрация выд заявок'!I134</f>
        <v>7448234011</v>
      </c>
      <c r="D130" s="168" t="s">
        <v>193</v>
      </c>
      <c r="E130" s="168" t="s">
        <v>16</v>
      </c>
      <c r="F130" s="168" t="str">
        <f>'регистрация выд заявок'!L134</f>
        <v>предоставление микрозайма</v>
      </c>
      <c r="G130" s="203">
        <f>'регистрация выд заявок'!K134</f>
        <v>0.09</v>
      </c>
      <c r="H130" s="192">
        <f>'регистрация выд заявок'!J134</f>
        <v>700000</v>
      </c>
      <c r="I130" s="168" t="s">
        <v>271</v>
      </c>
      <c r="J130" s="168" t="s">
        <v>127</v>
      </c>
      <c r="K130" s="168" t="s">
        <v>4</v>
      </c>
    </row>
    <row r="131" spans="1:11" ht="17.25" customHeight="1" x14ac:dyDescent="0.2">
      <c r="A131" s="189">
        <f>'регистрация выд заявок'!E135</f>
        <v>44727</v>
      </c>
      <c r="B131" s="168" t="str">
        <f>'регистрация выд заявок'!H135</f>
        <v>ООО "Трубметторг"</v>
      </c>
      <c r="C131" s="190">
        <f>'регистрация выд заявок'!I135</f>
        <v>7447245966</v>
      </c>
      <c r="D131" s="168" t="s">
        <v>193</v>
      </c>
      <c r="E131" s="168" t="s">
        <v>16</v>
      </c>
      <c r="F131" s="168" t="str">
        <f>'регистрация выд заявок'!L135</f>
        <v>предоставление микрозайма</v>
      </c>
      <c r="G131" s="203">
        <f>'регистрация выд заявок'!K135</f>
        <v>7.0000000000000007E-2</v>
      </c>
      <c r="H131" s="192">
        <f>'регистрация выд заявок'!J135</f>
        <v>3800000</v>
      </c>
      <c r="I131" s="168" t="s">
        <v>275</v>
      </c>
      <c r="J131" s="168" t="s">
        <v>127</v>
      </c>
      <c r="K131" s="168" t="s">
        <v>4</v>
      </c>
    </row>
    <row r="132" spans="1:11" ht="17.25" customHeight="1" x14ac:dyDescent="0.2">
      <c r="A132" s="189">
        <f>'регистрация выд заявок'!E136</f>
        <v>44727</v>
      </c>
      <c r="B132" s="168" t="str">
        <f>'регистрация выд заявок'!H136</f>
        <v>ИП Жигулин С.И.</v>
      </c>
      <c r="C132" s="190">
        <f>'регистрация выд заявок'!I136</f>
        <v>745215648331</v>
      </c>
      <c r="D132" s="168" t="s">
        <v>193</v>
      </c>
      <c r="E132" s="168" t="s">
        <v>16</v>
      </c>
      <c r="F132" s="168" t="str">
        <f>'регистрация выд заявок'!L136</f>
        <v>предоставление микрозайма</v>
      </c>
      <c r="G132" s="203">
        <f>'регистрация выд заявок'!K136</f>
        <v>0.09</v>
      </c>
      <c r="H132" s="192">
        <f>'регистрация выд заявок'!J136</f>
        <v>300000</v>
      </c>
      <c r="I132" s="168" t="s">
        <v>275</v>
      </c>
      <c r="J132" s="168" t="s">
        <v>127</v>
      </c>
      <c r="K132" s="168" t="s">
        <v>4</v>
      </c>
    </row>
    <row r="133" spans="1:11" ht="17.25" customHeight="1" x14ac:dyDescent="0.2">
      <c r="A133" s="189">
        <f>'регистрация выд заявок'!E137</f>
        <v>44728</v>
      </c>
      <c r="B133" s="168" t="str">
        <f>'регистрация выд заявок'!H137</f>
        <v>ООО "Фьюче Энерджи"</v>
      </c>
      <c r="C133" s="190">
        <f>'регистрация выд заявок'!I137</f>
        <v>7447261728</v>
      </c>
      <c r="D133" s="168" t="s">
        <v>193</v>
      </c>
      <c r="E133" s="168" t="s">
        <v>16</v>
      </c>
      <c r="F133" s="168" t="str">
        <f>'регистрация выд заявок'!L137</f>
        <v>предоставление микрозайма</v>
      </c>
      <c r="G133" s="203">
        <f>'регистрация выд заявок'!K137</f>
        <v>0.08</v>
      </c>
      <c r="H133" s="192">
        <f>'регистрация выд заявок'!J137</f>
        <v>1700000</v>
      </c>
      <c r="I133" s="168" t="s">
        <v>285</v>
      </c>
      <c r="J133" s="168" t="s">
        <v>127</v>
      </c>
      <c r="K133" s="168" t="s">
        <v>4</v>
      </c>
    </row>
    <row r="134" spans="1:11" ht="17.25" customHeight="1" x14ac:dyDescent="0.2">
      <c r="A134" s="189">
        <f>'регистрация выд заявок'!E138</f>
        <v>44729</v>
      </c>
      <c r="B134" s="168" t="str">
        <f>'регистрация выд заявок'!H138</f>
        <v>ООО "УралМВЕ"</v>
      </c>
      <c r="C134" s="190">
        <f>'регистрация выд заявок'!I138</f>
        <v>7453240074</v>
      </c>
      <c r="D134" s="168" t="s">
        <v>193</v>
      </c>
      <c r="E134" s="168" t="s">
        <v>16</v>
      </c>
      <c r="F134" s="168" t="str">
        <f>'регистрация выд заявок'!L138</f>
        <v>предоставление микрозайма</v>
      </c>
      <c r="G134" s="203">
        <f>'регистрация выд заявок'!K138</f>
        <v>0.08</v>
      </c>
      <c r="H134" s="192">
        <f>'регистрация выд заявок'!J138</f>
        <v>4400000</v>
      </c>
      <c r="I134" s="168" t="s">
        <v>283</v>
      </c>
      <c r="J134" s="168" t="s">
        <v>127</v>
      </c>
      <c r="K134" s="168" t="s">
        <v>4</v>
      </c>
    </row>
    <row r="135" spans="1:11" ht="41.25" customHeight="1" x14ac:dyDescent="0.2">
      <c r="A135" s="189">
        <f>'регистрация выд заявок'!E139</f>
        <v>44728</v>
      </c>
      <c r="B135" s="168" t="str">
        <f>'регистрация выд заявок'!H139</f>
        <v>ООО "Трактор"</v>
      </c>
      <c r="C135" s="190">
        <f>'регистрация выд заявок'!I139</f>
        <v>7403004931</v>
      </c>
      <c r="D135" s="168" t="s">
        <v>18</v>
      </c>
      <c r="E135" s="168" t="s">
        <v>16</v>
      </c>
      <c r="F135" s="168" t="str">
        <f>'регистрация выд заявок'!L139</f>
        <v>предоставление займа</v>
      </c>
      <c r="G135" s="203">
        <v>6.5000000000000002E-2</v>
      </c>
      <c r="H135" s="192">
        <f>'регистрация выд заявок'!J139</f>
        <v>10000000</v>
      </c>
      <c r="I135" s="168" t="s">
        <v>283</v>
      </c>
      <c r="J135" s="168" t="s">
        <v>127</v>
      </c>
      <c r="K135" s="168" t="s">
        <v>28</v>
      </c>
    </row>
    <row r="136" spans="1:11" ht="17.25" customHeight="1" x14ac:dyDescent="0.2">
      <c r="A136" s="189">
        <f>'регистрация выд заявок'!E140</f>
        <v>44728</v>
      </c>
      <c r="B136" s="168" t="str">
        <f>'регистрация выд заявок'!H140</f>
        <v>ИП Анашкевич В.В.</v>
      </c>
      <c r="C136" s="190">
        <f>'регистрация выд заявок'!I140</f>
        <v>744500170066</v>
      </c>
      <c r="D136" s="168" t="s">
        <v>193</v>
      </c>
      <c r="E136" s="168" t="s">
        <v>16</v>
      </c>
      <c r="F136" s="168" t="str">
        <f>'регистрация выд заявок'!L140</f>
        <v>предоставление микрозайма</v>
      </c>
      <c r="G136" s="203">
        <f>'регистрация выд заявок'!K140</f>
        <v>4.7500000000000001E-2</v>
      </c>
      <c r="H136" s="192">
        <f>'регистрация выд заявок'!J140</f>
        <v>4700000</v>
      </c>
      <c r="I136" s="168" t="s">
        <v>283</v>
      </c>
      <c r="J136" s="168" t="s">
        <v>127</v>
      </c>
      <c r="K136" s="168" t="s">
        <v>6</v>
      </c>
    </row>
    <row r="137" spans="1:11" ht="40.5" customHeight="1" x14ac:dyDescent="0.2">
      <c r="A137" s="189">
        <v>44729</v>
      </c>
      <c r="B137" s="168" t="str">
        <f>'регистрация выд заявок'!H141</f>
        <v>ООО "Первая торговая компания"</v>
      </c>
      <c r="C137" s="190">
        <f>'регистрация выд заявок'!I141</f>
        <v>7453299938</v>
      </c>
      <c r="D137" s="168" t="s">
        <v>193</v>
      </c>
      <c r="E137" s="168" t="s">
        <v>16</v>
      </c>
      <c r="F137" s="168" t="str">
        <f>'регистрация выд заявок'!L141</f>
        <v>предоставление микрозайма</v>
      </c>
      <c r="G137" s="203">
        <f>'регистрация выд заявок'!K141</f>
        <v>7.0000000000000007E-2</v>
      </c>
      <c r="H137" s="192">
        <f>'регистрация выд заявок'!J141</f>
        <v>1700000</v>
      </c>
      <c r="I137" s="168" t="s">
        <v>289</v>
      </c>
      <c r="J137" s="168" t="s">
        <v>127</v>
      </c>
      <c r="K137" s="168" t="s">
        <v>4</v>
      </c>
    </row>
    <row r="138" spans="1:11" ht="17.25" customHeight="1" x14ac:dyDescent="0.2">
      <c r="A138" s="189">
        <f>'регистрация выд заявок'!E142</f>
        <v>44729</v>
      </c>
      <c r="B138" s="168" t="str">
        <f>'регистрация выд заявок'!H142</f>
        <v>ИП Пахаев Д.С.</v>
      </c>
      <c r="C138" s="190">
        <f>'регистрация выд заявок'!I142</f>
        <v>745105946991</v>
      </c>
      <c r="D138" s="168" t="s">
        <v>193</v>
      </c>
      <c r="E138" s="168" t="s">
        <v>16</v>
      </c>
      <c r="F138" s="168" t="str">
        <f>'регистрация выд заявок'!L142</f>
        <v>предоставление микрозайма</v>
      </c>
      <c r="G138" s="203">
        <f>'регистрация выд заявок'!K142</f>
        <v>0.09</v>
      </c>
      <c r="H138" s="192">
        <f>'регистрация выд заявок'!J142</f>
        <v>300000</v>
      </c>
      <c r="I138" s="168" t="s">
        <v>288</v>
      </c>
      <c r="J138" s="168" t="s">
        <v>127</v>
      </c>
      <c r="K138" s="168" t="s">
        <v>4</v>
      </c>
    </row>
    <row r="139" spans="1:11" ht="17.25" customHeight="1" x14ac:dyDescent="0.2">
      <c r="A139" s="189">
        <f>'регистрация выд заявок'!E143</f>
        <v>44732</v>
      </c>
      <c r="B139" s="168" t="str">
        <f>'регистрация выд заявок'!H143</f>
        <v>ООО "Касаргинский источник"</v>
      </c>
      <c r="C139" s="190">
        <f>'регистрация выд заявок'!I143</f>
        <v>7452115708</v>
      </c>
      <c r="D139" s="168" t="s">
        <v>18</v>
      </c>
      <c r="E139" s="168" t="s">
        <v>16</v>
      </c>
      <c r="F139" s="168" t="str">
        <f>'регистрация выд заявок'!L143</f>
        <v>предоставление микрозайма</v>
      </c>
      <c r="G139" s="203">
        <f>'регистрация выд заявок'!K143</f>
        <v>4.7500000000000001E-2</v>
      </c>
      <c r="H139" s="192">
        <f>'регистрация выд заявок'!J143</f>
        <v>5000000</v>
      </c>
      <c r="I139" s="168" t="s">
        <v>291</v>
      </c>
      <c r="J139" s="168" t="s">
        <v>127</v>
      </c>
      <c r="K139" s="168" t="s">
        <v>10</v>
      </c>
    </row>
    <row r="140" spans="1:11" ht="17.25" customHeight="1" x14ac:dyDescent="0.2">
      <c r="A140" s="189">
        <f>'регистрация выд заявок'!E145</f>
        <v>44734</v>
      </c>
      <c r="B140" s="168" t="str">
        <f>'регистрация выд заявок'!H145</f>
        <v>ООО "Спецбурмаш"</v>
      </c>
      <c r="C140" s="190">
        <f>'регистрация выд заявок'!I145</f>
        <v>7422040004</v>
      </c>
      <c r="D140" s="168" t="s">
        <v>18</v>
      </c>
      <c r="E140" s="168" t="s">
        <v>16</v>
      </c>
      <c r="F140" s="168" t="str">
        <f>'регистрация выд заявок'!L145</f>
        <v>предоставление микрозайма</v>
      </c>
      <c r="G140" s="203">
        <f>'регистрация выд заявок'!K145</f>
        <v>4.7500000000000001E-2</v>
      </c>
      <c r="H140" s="192">
        <f>'регистрация выд заявок'!J145</f>
        <v>5000000</v>
      </c>
      <c r="I140" s="168" t="s">
        <v>292</v>
      </c>
      <c r="J140" s="168" t="s">
        <v>127</v>
      </c>
      <c r="K140" s="168" t="s">
        <v>20</v>
      </c>
    </row>
    <row r="141" spans="1:11" ht="17.25" customHeight="1" x14ac:dyDescent="0.2">
      <c r="A141" s="189">
        <f>'регистрация выд заявок'!E146</f>
        <v>44735</v>
      </c>
      <c r="B141" s="168" t="str">
        <f>'регистрация выд заявок'!H146</f>
        <v>ИП Голышев Д.Ю.</v>
      </c>
      <c r="C141" s="190">
        <f>'регистрация выд заявок'!I146</f>
        <v>742000037873</v>
      </c>
      <c r="D141" s="168" t="s">
        <v>18</v>
      </c>
      <c r="E141" s="168" t="s">
        <v>16</v>
      </c>
      <c r="F141" s="168" t="str">
        <f>'регистрация выд заявок'!L146</f>
        <v>предоставление микрозайма</v>
      </c>
      <c r="G141" s="203">
        <f>'регистрация выд заявок'!K146</f>
        <v>4.7500000000000001E-2</v>
      </c>
      <c r="H141" s="192">
        <f>'регистрация выд заявок'!J146</f>
        <v>5000000</v>
      </c>
      <c r="I141" s="168" t="s">
        <v>308</v>
      </c>
      <c r="J141" s="168" t="s">
        <v>127</v>
      </c>
      <c r="K141" s="168" t="s">
        <v>12</v>
      </c>
    </row>
    <row r="142" spans="1:11" ht="17.25" customHeight="1" x14ac:dyDescent="0.2">
      <c r="A142" s="189">
        <f>'регистрация выд заявок'!E148</f>
        <v>44736</v>
      </c>
      <c r="B142" s="168" t="str">
        <f>'регистрация выд заявок'!H148</f>
        <v>ООО "Комиссионный магазин №4"</v>
      </c>
      <c r="C142" s="190">
        <f>'регистрация выд заявок'!I148</f>
        <v>7452005737</v>
      </c>
      <c r="D142" s="168" t="s">
        <v>193</v>
      </c>
      <c r="E142" s="168" t="s">
        <v>16</v>
      </c>
      <c r="F142" s="168" t="str">
        <f>'регистрация выд заявок'!L148</f>
        <v>предоставление микрозайма</v>
      </c>
      <c r="G142" s="203">
        <f>'регистрация выд заявок'!K148</f>
        <v>0.08</v>
      </c>
      <c r="H142" s="192">
        <f>'регистрация выд заявок'!J148</f>
        <v>2890000</v>
      </c>
      <c r="I142" s="168" t="s">
        <v>319</v>
      </c>
      <c r="J142" s="168" t="s">
        <v>127</v>
      </c>
      <c r="K142" s="168" t="s">
        <v>4</v>
      </c>
    </row>
    <row r="143" spans="1:11" ht="17.25" customHeight="1" x14ac:dyDescent="0.2">
      <c r="A143" s="189">
        <f>'регистрация выд заявок'!E149</f>
        <v>44736</v>
      </c>
      <c r="B143" s="168" t="str">
        <f>'регистрация выд заявок'!H149</f>
        <v>ООО "Челябинский хладокомбинат №1"</v>
      </c>
      <c r="C143" s="190">
        <f>'регистрация выд заявок'!I149</f>
        <v>7451341341</v>
      </c>
      <c r="D143" s="168" t="s">
        <v>18</v>
      </c>
      <c r="E143" s="168" t="s">
        <v>16</v>
      </c>
      <c r="F143" s="168" t="str">
        <f>'регистрация выд заявок'!L149</f>
        <v>предоставление микрозайма</v>
      </c>
      <c r="G143" s="203">
        <f>'регистрация выд заявок'!K149</f>
        <v>0.08</v>
      </c>
      <c r="H143" s="192">
        <f>'регистрация выд заявок'!J149</f>
        <v>5000000</v>
      </c>
      <c r="I143" s="168" t="s">
        <v>319</v>
      </c>
      <c r="J143" s="168" t="s">
        <v>127</v>
      </c>
      <c r="K143" s="168" t="s">
        <v>4</v>
      </c>
    </row>
    <row r="144" spans="1:11" ht="17.25" customHeight="1" x14ac:dyDescent="0.2">
      <c r="A144" s="189">
        <f>'регистрация выд заявок'!E150</f>
        <v>44736</v>
      </c>
      <c r="B144" s="168" t="str">
        <f>'регистрация выд заявок'!H150</f>
        <v>ООО "Уютный"</v>
      </c>
      <c r="C144" s="190">
        <f>'регистрация выд заявок'!I150</f>
        <v>7453161986</v>
      </c>
      <c r="D144" s="168" t="s">
        <v>193</v>
      </c>
      <c r="E144" s="168" t="s">
        <v>16</v>
      </c>
      <c r="F144" s="168" t="str">
        <f>'регистрация выд заявок'!L150</f>
        <v>предоставление микрозайма</v>
      </c>
      <c r="G144" s="203">
        <f>'регистрация выд заявок'!K150</f>
        <v>0.08</v>
      </c>
      <c r="H144" s="192">
        <f>'регистрация выд заявок'!J150</f>
        <v>5000000</v>
      </c>
      <c r="I144" s="168" t="s">
        <v>319</v>
      </c>
      <c r="J144" s="168" t="s">
        <v>127</v>
      </c>
      <c r="K144" s="168" t="s">
        <v>4</v>
      </c>
    </row>
    <row r="145" spans="1:11" ht="17.25" customHeight="1" x14ac:dyDescent="0.2">
      <c r="A145" s="189">
        <f>'регистрация выд заявок'!E151</f>
        <v>44739</v>
      </c>
      <c r="B145" s="168" t="str">
        <f>'регистрация выд заявок'!H151</f>
        <v>ИП Чернов В.В.</v>
      </c>
      <c r="C145" s="190">
        <f>'регистрация выд заявок'!I151</f>
        <v>742300140173</v>
      </c>
      <c r="D145" s="168" t="s">
        <v>193</v>
      </c>
      <c r="E145" s="168" t="s">
        <v>16</v>
      </c>
      <c r="F145" s="168" t="str">
        <f>'регистрация выд заявок'!L151</f>
        <v>предоставление микрозайма</v>
      </c>
      <c r="G145" s="203">
        <f>'регистрация выд заявок'!K151</f>
        <v>4.7500000000000001E-2</v>
      </c>
      <c r="H145" s="192">
        <f>'регистрация выд заявок'!J151</f>
        <v>2500000</v>
      </c>
      <c r="I145" s="168" t="s">
        <v>312</v>
      </c>
      <c r="J145" s="168" t="s">
        <v>127</v>
      </c>
      <c r="K145" s="168" t="s">
        <v>21</v>
      </c>
    </row>
    <row r="146" spans="1:11" ht="17.25" customHeight="1" x14ac:dyDescent="0.2">
      <c r="A146" s="189">
        <f>'регистрация выд заявок'!E152</f>
        <v>44739</v>
      </c>
      <c r="B146" s="168" t="str">
        <f>'регистрация выд заявок'!H152</f>
        <v>ООО "ЧИСТЫЙ УРАЛ"</v>
      </c>
      <c r="C146" s="190">
        <f>'регистрация выд заявок'!I152</f>
        <v>7448049153</v>
      </c>
      <c r="D146" s="168" t="s">
        <v>193</v>
      </c>
      <c r="E146" s="168" t="s">
        <v>16</v>
      </c>
      <c r="F146" s="168" t="str">
        <f>'регистрация выд заявок'!L152</f>
        <v>предоставление займа</v>
      </c>
      <c r="G146" s="203">
        <f>'регистрация выд заявок'!K152</f>
        <v>6.5000000000000002E-2</v>
      </c>
      <c r="H146" s="192">
        <f>'регистрация выд заявок'!J152</f>
        <v>5200000</v>
      </c>
      <c r="I146" s="168" t="s">
        <v>314</v>
      </c>
      <c r="J146" s="168" t="s">
        <v>127</v>
      </c>
      <c r="K146" s="168" t="s">
        <v>4</v>
      </c>
    </row>
    <row r="147" spans="1:11" ht="17.25" customHeight="1" x14ac:dyDescent="0.2">
      <c r="A147" s="189">
        <f>'регистрация выд заявок'!E153</f>
        <v>44740</v>
      </c>
      <c r="B147" s="168" t="str">
        <f>'регистрация выд заявок'!H153</f>
        <v>ООО "Альтернатива"</v>
      </c>
      <c r="C147" s="190">
        <f>'регистрация выд заявок'!I153</f>
        <v>7457004511</v>
      </c>
      <c r="D147" s="168" t="s">
        <v>22</v>
      </c>
      <c r="E147" s="168" t="s">
        <v>16</v>
      </c>
      <c r="F147" s="168" t="str">
        <f>'регистрация выд заявок'!L153</f>
        <v>предоставление займа</v>
      </c>
      <c r="G147" s="203">
        <f>'регистрация выд заявок'!K153</f>
        <v>6.5000000000000002E-2</v>
      </c>
      <c r="H147" s="192">
        <f>'регистрация выд заявок'!J153</f>
        <v>10000000</v>
      </c>
      <c r="I147" s="168" t="s">
        <v>310</v>
      </c>
      <c r="J147" s="168" t="s">
        <v>127</v>
      </c>
      <c r="K147" s="168" t="s">
        <v>41</v>
      </c>
    </row>
    <row r="148" spans="1:11" ht="17.25" customHeight="1" x14ac:dyDescent="0.2">
      <c r="A148" s="189">
        <f>'регистрация выд заявок'!E154</f>
        <v>44740</v>
      </c>
      <c r="B148" s="168" t="str">
        <f>'регистрация выд заявок'!H154</f>
        <v>ИП Стульпина Т.В.</v>
      </c>
      <c r="C148" s="190">
        <f>'регистрация выд заявок'!I154</f>
        <v>743501562787</v>
      </c>
      <c r="D148" s="167" t="s">
        <v>193</v>
      </c>
      <c r="E148" s="168" t="s">
        <v>16</v>
      </c>
      <c r="F148" s="168" t="str">
        <f>'регистрация выд заявок'!L154</f>
        <v>предоставление микрозайма</v>
      </c>
      <c r="G148" s="203">
        <f>'регистрация выд заявок'!K154</f>
        <v>4.7500000000000001E-2</v>
      </c>
      <c r="H148" s="192">
        <f>'регистрация выд заявок'!J154</f>
        <v>2000000</v>
      </c>
      <c r="I148" s="165" t="s">
        <v>310</v>
      </c>
      <c r="J148" s="168" t="s">
        <v>127</v>
      </c>
      <c r="K148" s="167" t="s">
        <v>6</v>
      </c>
    </row>
    <row r="149" spans="1:11" ht="17.25" customHeight="1" x14ac:dyDescent="0.2">
      <c r="A149" s="189">
        <f>'регистрация выд заявок'!E155</f>
        <v>44740</v>
      </c>
      <c r="B149" s="168" t="str">
        <f>'регистрация выд заявок'!H155</f>
        <v>ООО "Альтернатива"</v>
      </c>
      <c r="C149" s="190">
        <f>'регистрация выд заявок'!I155</f>
        <v>7457004511</v>
      </c>
      <c r="D149" s="171" t="s">
        <v>22</v>
      </c>
      <c r="E149" s="168" t="s">
        <v>16</v>
      </c>
      <c r="F149" s="168" t="str">
        <f>'регистрация выд заявок'!L155</f>
        <v>предоставление микрозайма</v>
      </c>
      <c r="G149" s="203">
        <f>'регистрация выд заявок'!K155</f>
        <v>0.03</v>
      </c>
      <c r="H149" s="192">
        <f>'регистрация выд заявок'!J155</f>
        <v>5000000</v>
      </c>
      <c r="I149" s="168" t="s">
        <v>315</v>
      </c>
      <c r="J149" s="168" t="s">
        <v>127</v>
      </c>
      <c r="K149" s="171" t="s">
        <v>41</v>
      </c>
    </row>
    <row r="150" spans="1:11" s="11" customFormat="1" ht="17.25" customHeight="1" x14ac:dyDescent="0.25">
      <c r="A150" s="189">
        <f>'регистрация выд заявок'!E156</f>
        <v>44741</v>
      </c>
      <c r="B150" s="168" t="str">
        <f>'регистрация выд заявок'!H156</f>
        <v>ООО ЖК "Развитие"</v>
      </c>
      <c r="C150" s="190">
        <f>'регистрация выд заявок'!I156</f>
        <v>7452149256</v>
      </c>
      <c r="D150" s="171" t="s">
        <v>193</v>
      </c>
      <c r="E150" s="168" t="s">
        <v>16</v>
      </c>
      <c r="F150" s="168" t="str">
        <f>'регистрация выд заявок'!L156</f>
        <v>предоставление микрозайма</v>
      </c>
      <c r="G150" s="203">
        <f>'регистрация выд заявок'!K156</f>
        <v>0.08</v>
      </c>
      <c r="H150" s="192">
        <f>'регистрация выд заявок'!J156</f>
        <v>2500000</v>
      </c>
      <c r="I150" s="168" t="s">
        <v>316</v>
      </c>
      <c r="J150" s="168" t="s">
        <v>127</v>
      </c>
      <c r="K150" s="171" t="s">
        <v>4</v>
      </c>
    </row>
    <row r="151" spans="1:11" ht="17.25" customHeight="1" x14ac:dyDescent="0.2">
      <c r="A151" s="189">
        <f>'регистрация выд заявок'!E157</f>
        <v>44741</v>
      </c>
      <c r="B151" s="168" t="str">
        <f>'регистрация выд заявок'!H157</f>
        <v>ИП Игнатович А.А.</v>
      </c>
      <c r="C151" s="190">
        <f>'регистрация выд заявок'!I157</f>
        <v>744721020615</v>
      </c>
      <c r="D151" s="168" t="s">
        <v>18</v>
      </c>
      <c r="E151" s="168" t="s">
        <v>16</v>
      </c>
      <c r="F151" s="168" t="str">
        <f>'регистрация выд заявок'!L157</f>
        <v>предоставление микрозайма</v>
      </c>
      <c r="G151" s="203">
        <f>'регистрация выд заявок'!K157</f>
        <v>0.08</v>
      </c>
      <c r="H151" s="192">
        <f>'регистрация выд заявок'!J157</f>
        <v>3000000</v>
      </c>
      <c r="I151" s="168" t="s">
        <v>318</v>
      </c>
      <c r="J151" s="168" t="s">
        <v>127</v>
      </c>
      <c r="K151" s="168" t="s">
        <v>4</v>
      </c>
    </row>
    <row r="152" spans="1:11" ht="17.25" customHeight="1" x14ac:dyDescent="0.2">
      <c r="A152" s="189">
        <v>44742</v>
      </c>
      <c r="B152" s="168" t="str">
        <f>'регистрация выд заявок'!H158</f>
        <v>ООО Завод Электроконтактор</v>
      </c>
      <c r="C152" s="190">
        <f>'регистрация выд заявок'!I158</f>
        <v>7449103861</v>
      </c>
      <c r="D152" s="168" t="s">
        <v>18</v>
      </c>
      <c r="E152" s="168" t="s">
        <v>16</v>
      </c>
      <c r="F152" s="168" t="str">
        <f>'регистрация выд заявок'!L158</f>
        <v>предоставление займа</v>
      </c>
      <c r="G152" s="203">
        <f>'регистрация выд заявок'!K158</f>
        <v>6.5000000000000002E-2</v>
      </c>
      <c r="H152" s="192">
        <f>'регистрация выд заявок'!J158</f>
        <v>15000000</v>
      </c>
      <c r="I152" s="168" t="s">
        <v>321</v>
      </c>
      <c r="J152" s="168" t="s">
        <v>127</v>
      </c>
      <c r="K152" s="168" t="s">
        <v>4</v>
      </c>
    </row>
    <row r="153" spans="1:11" ht="17.25" customHeight="1" thickBot="1" x14ac:dyDescent="0.25">
      <c r="A153" s="193">
        <v>44743</v>
      </c>
      <c r="B153" s="194" t="str">
        <f>'регистрация выд заявок'!H160</f>
        <v>ООО Прибус</v>
      </c>
      <c r="C153" s="195">
        <f>'регистрация выд заявок'!I160</f>
        <v>7456012936</v>
      </c>
      <c r="D153" s="194" t="s">
        <v>193</v>
      </c>
      <c r="E153" s="194" t="s">
        <v>16</v>
      </c>
      <c r="F153" s="194" t="str">
        <f>'регистрация выд заявок'!L160</f>
        <v>предоставление микрозайма</v>
      </c>
      <c r="G153" s="204">
        <f>'регистрация выд заявок'!K160</f>
        <v>4.7500000000000001E-2</v>
      </c>
      <c r="H153" s="197">
        <f>'регистрация выд заявок'!J160</f>
        <v>5000000</v>
      </c>
      <c r="I153" s="194" t="s">
        <v>322</v>
      </c>
      <c r="J153" s="194" t="s">
        <v>127</v>
      </c>
      <c r="K153" s="194" t="s">
        <v>6</v>
      </c>
    </row>
    <row r="154" spans="1:11" ht="31.5" customHeight="1" x14ac:dyDescent="0.2">
      <c r="A154" s="198">
        <v>44743</v>
      </c>
      <c r="B154" s="164" t="str">
        <f>'регистрация выд заявок'!H161</f>
        <v>ООО Реалмаш</v>
      </c>
      <c r="C154" s="199">
        <f>'регистрация выд заявок'!I161</f>
        <v>7415081899</v>
      </c>
      <c r="D154" s="164" t="s">
        <v>193</v>
      </c>
      <c r="E154" s="164" t="s">
        <v>16</v>
      </c>
      <c r="F154" s="164" t="str">
        <f>'регистрация выд заявок'!L161</f>
        <v>предоставление микрозайма</v>
      </c>
      <c r="G154" s="205">
        <f>'регистрация выд заявок'!K161</f>
        <v>4.7500000000000001E-2</v>
      </c>
      <c r="H154" s="201">
        <f>'регистрация выд заявок'!J161</f>
        <v>5000000</v>
      </c>
      <c r="I154" s="164" t="s">
        <v>323</v>
      </c>
      <c r="J154" s="164" t="s">
        <v>127</v>
      </c>
      <c r="K154" s="164" t="s">
        <v>9</v>
      </c>
    </row>
    <row r="155" spans="1:11" ht="17.25" customHeight="1" x14ac:dyDescent="0.2">
      <c r="A155" s="189">
        <v>44743</v>
      </c>
      <c r="B155" s="168" t="str">
        <f>'регистрация выд заявок'!H162</f>
        <v>ООО Армада</v>
      </c>
      <c r="C155" s="190">
        <f>'регистрация выд заявок'!I162</f>
        <v>7451405531</v>
      </c>
      <c r="D155" s="168" t="s">
        <v>193</v>
      </c>
      <c r="E155" s="168" t="s">
        <v>16</v>
      </c>
      <c r="F155" s="168" t="str">
        <f>'регистрация выд заявок'!L162</f>
        <v>предоставление микрозайма</v>
      </c>
      <c r="G155" s="203">
        <f>'регистрация выд заявок'!K162</f>
        <v>7.0000000000000007E-2</v>
      </c>
      <c r="H155" s="192">
        <f>'регистрация выд заявок'!J162</f>
        <v>5000000</v>
      </c>
      <c r="I155" s="168" t="s">
        <v>323</v>
      </c>
      <c r="J155" s="168" t="s">
        <v>127</v>
      </c>
      <c r="K155" s="168" t="s">
        <v>4</v>
      </c>
    </row>
    <row r="156" spans="1:11" ht="17.25" customHeight="1" x14ac:dyDescent="0.2">
      <c r="A156" s="189">
        <v>44743</v>
      </c>
      <c r="B156" s="168" t="str">
        <f>'регистрация выд заявок'!H163</f>
        <v>ИП Кожевников В.Е.</v>
      </c>
      <c r="C156" s="190">
        <f>'регистрация выд заявок'!I163</f>
        <v>745300527433</v>
      </c>
      <c r="D156" s="168" t="s">
        <v>193</v>
      </c>
      <c r="E156" s="168" t="s">
        <v>16</v>
      </c>
      <c r="F156" s="168" t="str">
        <f>'регистрация выд заявок'!L163</f>
        <v>предоставление микрозайма</v>
      </c>
      <c r="G156" s="203">
        <f>'регистрация выд заявок'!K163</f>
        <v>7.0000000000000007E-2</v>
      </c>
      <c r="H156" s="192">
        <f>'регистрация выд заявок'!J163</f>
        <v>4500000</v>
      </c>
      <c r="I156" s="168" t="s">
        <v>323</v>
      </c>
      <c r="J156" s="168" t="s">
        <v>127</v>
      </c>
      <c r="K156" s="168" t="s">
        <v>4</v>
      </c>
    </row>
    <row r="157" spans="1:11" ht="17.25" customHeight="1" x14ac:dyDescent="0.2">
      <c r="A157" s="189">
        <v>44746</v>
      </c>
      <c r="B157" s="168" t="str">
        <f>'регистрация выд заявок'!H164</f>
        <v>ООО ПКФ "Златнефтепром"</v>
      </c>
      <c r="C157" s="190">
        <f>'регистрация выд заявок'!I164</f>
        <v>7404068649</v>
      </c>
      <c r="D157" s="168" t="s">
        <v>193</v>
      </c>
      <c r="E157" s="168" t="s">
        <v>16</v>
      </c>
      <c r="F157" s="168" t="str">
        <f>'регистрация выд заявок'!L164</f>
        <v>предоставление микрозайма</v>
      </c>
      <c r="G157" s="203">
        <f>'регистрация выд заявок'!K164</f>
        <v>4.7500000000000001E-2</v>
      </c>
      <c r="H157" s="192">
        <f>'регистрация выд заявок'!J164</f>
        <v>1500000</v>
      </c>
      <c r="I157" s="206" t="s">
        <v>327</v>
      </c>
      <c r="J157" s="168" t="s">
        <v>127</v>
      </c>
      <c r="K157" s="168" t="s">
        <v>10</v>
      </c>
    </row>
    <row r="158" spans="1:11" ht="17.25" customHeight="1" x14ac:dyDescent="0.2">
      <c r="A158" s="189">
        <f>'регистрация выд заявок'!E165</f>
        <v>44748</v>
      </c>
      <c r="B158" s="168" t="str">
        <f>'регистрация выд заявок'!H165</f>
        <v>ИП Халилова Л.С.</v>
      </c>
      <c r="C158" s="190">
        <f>'регистрация выд заявок'!I165</f>
        <v>744403067850</v>
      </c>
      <c r="D158" s="168" t="s">
        <v>193</v>
      </c>
      <c r="E158" s="168" t="s">
        <v>16</v>
      </c>
      <c r="F158" s="168" t="str">
        <f>'регистрация выд заявок'!L165</f>
        <v>предоставление микрозайма</v>
      </c>
      <c r="G158" s="203">
        <f>'регистрация выд заявок'!K165</f>
        <v>4.7500000000000001E-2</v>
      </c>
      <c r="H158" s="192">
        <f>'регистрация выд заявок'!J165</f>
        <v>700000</v>
      </c>
      <c r="I158" s="206" t="s">
        <v>329</v>
      </c>
      <c r="J158" s="168" t="s">
        <v>127</v>
      </c>
      <c r="K158" s="168" t="s">
        <v>6</v>
      </c>
    </row>
    <row r="159" spans="1:11" ht="17.25" customHeight="1" x14ac:dyDescent="0.2">
      <c r="A159" s="189">
        <f>'регистрация выд заявок'!E166</f>
        <v>44749</v>
      </c>
      <c r="B159" s="168" t="str">
        <f>'регистрация выд заявок'!H166</f>
        <v>ООО "ЕМТ-Реммаш"</v>
      </c>
      <c r="C159" s="190">
        <f>'регистрация выд заявок'!I166</f>
        <v>7447107780</v>
      </c>
      <c r="D159" s="168" t="s">
        <v>193</v>
      </c>
      <c r="E159" s="168" t="s">
        <v>16</v>
      </c>
      <c r="F159" s="168" t="str">
        <f>'регистрация выд заявок'!L166</f>
        <v>предоставление микрозайма</v>
      </c>
      <c r="G159" s="203">
        <f>'регистрация выд заявок'!K166</f>
        <v>0.08</v>
      </c>
      <c r="H159" s="192">
        <f>'регистрация выд заявок'!J166</f>
        <v>3000000</v>
      </c>
      <c r="I159" s="206" t="s">
        <v>331</v>
      </c>
      <c r="J159" s="168" t="s">
        <v>127</v>
      </c>
      <c r="K159" s="168" t="s">
        <v>4</v>
      </c>
    </row>
    <row r="160" spans="1:11" ht="17.25" customHeight="1" x14ac:dyDescent="0.2">
      <c r="A160" s="189">
        <f>'регистрация выд заявок'!E167</f>
        <v>44750</v>
      </c>
      <c r="B160" s="168" t="str">
        <f>'регистрация выд заявок'!H167</f>
        <v>ООО "Техно-Гм"</v>
      </c>
      <c r="C160" s="190">
        <f>'регистрация выд заявок'!I167</f>
        <v>7447158618</v>
      </c>
      <c r="D160" s="168" t="s">
        <v>193</v>
      </c>
      <c r="E160" s="168" t="s">
        <v>16</v>
      </c>
      <c r="F160" s="168" t="str">
        <f>'регистрация выд заявок'!L167</f>
        <v>предоставление микрозайма</v>
      </c>
      <c r="G160" s="203">
        <f>'регистрация выд заявок'!K167</f>
        <v>0.03</v>
      </c>
      <c r="H160" s="192">
        <f>'регистрация выд заявок'!J167</f>
        <v>4000000</v>
      </c>
      <c r="I160" s="206" t="s">
        <v>333</v>
      </c>
      <c r="J160" s="168" t="s">
        <v>127</v>
      </c>
      <c r="K160" s="168" t="s">
        <v>4</v>
      </c>
    </row>
    <row r="161" spans="1:11" ht="24" customHeight="1" x14ac:dyDescent="0.2">
      <c r="A161" s="189">
        <f>'регистрация выд заявок'!E168</f>
        <v>44753</v>
      </c>
      <c r="B161" s="168" t="str">
        <f>'регистрация выд заявок'!H168</f>
        <v>ИП Садыгов Э.О.О.</v>
      </c>
      <c r="C161" s="190">
        <f>'регистрация выд заявок'!I168</f>
        <v>744303894221</v>
      </c>
      <c r="D161" s="168" t="s">
        <v>193</v>
      </c>
      <c r="E161" s="168" t="s">
        <v>16</v>
      </c>
      <c r="F161" s="168" t="str">
        <f>'регистрация выд заявок'!L168</f>
        <v>предоставление микрозайма</v>
      </c>
      <c r="G161" s="203">
        <f>'регистрация выд заявок'!K168</f>
        <v>0.1</v>
      </c>
      <c r="H161" s="192">
        <f>'регистрация выд заявок'!J168</f>
        <v>500000</v>
      </c>
      <c r="I161" s="206" t="s">
        <v>336</v>
      </c>
      <c r="J161" s="168" t="s">
        <v>128</v>
      </c>
      <c r="K161" s="168" t="s">
        <v>4</v>
      </c>
    </row>
    <row r="162" spans="1:11" ht="17.25" customHeight="1" x14ac:dyDescent="0.2">
      <c r="A162" s="189">
        <f>'регистрация выд заявок'!E169</f>
        <v>44754</v>
      </c>
      <c r="B162" s="168" t="str">
        <f>'регистрация выд заявок'!H169</f>
        <v>ООО "Уралрезина"</v>
      </c>
      <c r="C162" s="190">
        <f>'регистрация выд заявок'!I169</f>
        <v>7415075077</v>
      </c>
      <c r="D162" s="168" t="s">
        <v>18</v>
      </c>
      <c r="E162" s="168" t="s">
        <v>16</v>
      </c>
      <c r="F162" s="168" t="str">
        <f>'регистрация выд заявок'!L169</f>
        <v>предоставление микрозайма</v>
      </c>
      <c r="G162" s="203">
        <f>'регистрация выд заявок'!K169</f>
        <v>4.7500000000000001E-2</v>
      </c>
      <c r="H162" s="192">
        <f>'регистрация выд заявок'!J169</f>
        <v>5000000</v>
      </c>
      <c r="I162" s="206" t="s">
        <v>340</v>
      </c>
      <c r="J162" s="168" t="s">
        <v>127</v>
      </c>
      <c r="K162" s="168" t="s">
        <v>9</v>
      </c>
    </row>
    <row r="163" spans="1:11" ht="17.25" customHeight="1" x14ac:dyDescent="0.2">
      <c r="A163" s="189">
        <f>'регистрация выд заявок'!E170</f>
        <v>44754</v>
      </c>
      <c r="B163" s="168" t="str">
        <f>'регистрация выд заявок'!H170</f>
        <v>ООО "Инженерно индустриальный центр"</v>
      </c>
      <c r="C163" s="190">
        <f>'регистрация выд заявок'!I170</f>
        <v>7451409543</v>
      </c>
      <c r="D163" s="168" t="s">
        <v>18</v>
      </c>
      <c r="E163" s="168" t="s">
        <v>16</v>
      </c>
      <c r="F163" s="168" t="str">
        <f>'регистрация выд заявок'!L170</f>
        <v>предоставление микрозайма</v>
      </c>
      <c r="G163" s="203">
        <f>'регистрация выд заявок'!K170</f>
        <v>0.03</v>
      </c>
      <c r="H163" s="192">
        <f>'регистрация выд заявок'!J170</f>
        <v>4000000</v>
      </c>
      <c r="I163" s="206" t="s">
        <v>338</v>
      </c>
      <c r="J163" s="168" t="s">
        <v>128</v>
      </c>
      <c r="K163" s="168" t="s">
        <v>4</v>
      </c>
    </row>
    <row r="164" spans="1:11" ht="17.25" customHeight="1" x14ac:dyDescent="0.2">
      <c r="A164" s="189">
        <f>'регистрация выд заявок'!E171</f>
        <v>44754</v>
      </c>
      <c r="B164" s="168" t="str">
        <f>'регистрация выд заявок'!H171</f>
        <v>ООО ПКП "ГидроМехСервис"</v>
      </c>
      <c r="C164" s="190">
        <f>'регистрация выд заявок'!I171</f>
        <v>7415058191</v>
      </c>
      <c r="D164" s="168" t="s">
        <v>18</v>
      </c>
      <c r="E164" s="168" t="s">
        <v>16</v>
      </c>
      <c r="F164" s="168" t="str">
        <f>'регистрация выд заявок'!L171</f>
        <v>предоставление микрозайма</v>
      </c>
      <c r="G164" s="203">
        <f>'регистрация выд заявок'!K171</f>
        <v>4.7500000000000001E-2</v>
      </c>
      <c r="H164" s="192">
        <f>'регистрация выд заявок'!J171</f>
        <v>5000000</v>
      </c>
      <c r="I164" s="206" t="s">
        <v>338</v>
      </c>
      <c r="J164" s="168" t="s">
        <v>127</v>
      </c>
      <c r="K164" s="168" t="s">
        <v>9</v>
      </c>
    </row>
    <row r="165" spans="1:11" ht="17.25" customHeight="1" x14ac:dyDescent="0.2">
      <c r="A165" s="189">
        <f>'регистрация выд заявок'!E172</f>
        <v>44755</v>
      </c>
      <c r="B165" s="168" t="str">
        <f>'регистрация выд заявок'!H172</f>
        <v>ИП Немчинова Е.М.</v>
      </c>
      <c r="C165" s="190">
        <f>'регистрация выд заявок'!I172</f>
        <v>744842491577</v>
      </c>
      <c r="D165" s="168" t="s">
        <v>193</v>
      </c>
      <c r="E165" s="168" t="s">
        <v>16</v>
      </c>
      <c r="F165" s="168" t="str">
        <f>'регистрация выд заявок'!L172</f>
        <v>предоставление микрозайма</v>
      </c>
      <c r="G165" s="203">
        <f>'регистрация выд заявок'!K172</f>
        <v>0.08</v>
      </c>
      <c r="H165" s="192">
        <f>'регистрация выд заявок'!J172</f>
        <v>380000</v>
      </c>
      <c r="I165" s="206" t="s">
        <v>342</v>
      </c>
      <c r="J165" s="168" t="s">
        <v>127</v>
      </c>
      <c r="K165" s="168" t="s">
        <v>4</v>
      </c>
    </row>
    <row r="166" spans="1:11" ht="17.25" customHeight="1" x14ac:dyDescent="0.2">
      <c r="A166" s="189">
        <f>'регистрация выд заявок'!E173</f>
        <v>44756</v>
      </c>
      <c r="B166" s="168" t="str">
        <f>'регистрация выд заявок'!H173</f>
        <v>ООО Русэкокомпания</v>
      </c>
      <c r="C166" s="190">
        <f>'регистрация выд заявок'!I173</f>
        <v>7404072275</v>
      </c>
      <c r="D166" s="168" t="s">
        <v>193</v>
      </c>
      <c r="E166" s="168" t="s">
        <v>16</v>
      </c>
      <c r="F166" s="168" t="str">
        <f>'регистрация выд заявок'!L173</f>
        <v>предоставление микрозайма</v>
      </c>
      <c r="G166" s="203">
        <f>'регистрация выд заявок'!K173</f>
        <v>7.0000000000000007E-2</v>
      </c>
      <c r="H166" s="192">
        <f>'регистрация выд заявок'!J173</f>
        <v>940000</v>
      </c>
      <c r="I166" s="206" t="s">
        <v>344</v>
      </c>
      <c r="J166" s="168" t="s">
        <v>129</v>
      </c>
      <c r="K166" s="168" t="s">
        <v>4</v>
      </c>
    </row>
    <row r="167" spans="1:11" ht="17.25" customHeight="1" x14ac:dyDescent="0.2">
      <c r="A167" s="189">
        <f>'регистрация выд заявок'!E174</f>
        <v>44756</v>
      </c>
      <c r="B167" s="168" t="str">
        <f>'регистрация выд заявок'!H174</f>
        <v>ООО Русэкокомпания</v>
      </c>
      <c r="C167" s="190">
        <f>'регистрация выд заявок'!I174</f>
        <v>7404072275</v>
      </c>
      <c r="D167" s="168" t="s">
        <v>193</v>
      </c>
      <c r="E167" s="168" t="s">
        <v>16</v>
      </c>
      <c r="F167" s="168" t="str">
        <f>'регистрация выд заявок'!L174</f>
        <v>предоставление микрозайма</v>
      </c>
      <c r="G167" s="203">
        <f>'регистрация выд заявок'!K174</f>
        <v>0.08</v>
      </c>
      <c r="H167" s="192">
        <f>'регистрация выд заявок'!J174</f>
        <v>1000000</v>
      </c>
      <c r="I167" s="206" t="s">
        <v>345</v>
      </c>
      <c r="J167" s="168" t="s">
        <v>127</v>
      </c>
      <c r="K167" s="168" t="s">
        <v>4</v>
      </c>
    </row>
    <row r="168" spans="1:11" ht="17.25" customHeight="1" x14ac:dyDescent="0.2">
      <c r="A168" s="189">
        <f>'регистрация выд заявок'!E175</f>
        <v>44756</v>
      </c>
      <c r="B168" s="168" t="str">
        <f>'регистрация выд заявок'!H175</f>
        <v>ООО "Генштаб"</v>
      </c>
      <c r="C168" s="190">
        <f>'регистрация выд заявок'!I175</f>
        <v>7453309840</v>
      </c>
      <c r="D168" s="168" t="s">
        <v>18</v>
      </c>
      <c r="E168" s="168" t="s">
        <v>16</v>
      </c>
      <c r="F168" s="168" t="str">
        <f>'регистрация выд заявок'!L175</f>
        <v>предоставление микрозайма</v>
      </c>
      <c r="G168" s="203">
        <f>'регистрация выд заявок'!K175</f>
        <v>0.08</v>
      </c>
      <c r="H168" s="192">
        <f>'регистрация выд заявок'!J175</f>
        <v>3000000</v>
      </c>
      <c r="I168" s="206" t="s">
        <v>345</v>
      </c>
      <c r="J168" s="168" t="s">
        <v>127</v>
      </c>
      <c r="K168" s="168" t="s">
        <v>4</v>
      </c>
    </row>
    <row r="169" spans="1:11" ht="17.25" customHeight="1" x14ac:dyDescent="0.2">
      <c r="A169" s="189">
        <f>'регистрация выд заявок'!E176</f>
        <v>44756</v>
      </c>
      <c r="B169" s="168" t="str">
        <f>'регистрация выд заявок'!H176</f>
        <v>ООО "Уралпромтехника"</v>
      </c>
      <c r="C169" s="190">
        <f>'регистрация выд заявок'!I176</f>
        <v>7415038685</v>
      </c>
      <c r="D169" s="168" t="s">
        <v>18</v>
      </c>
      <c r="E169" s="168" t="s">
        <v>16</v>
      </c>
      <c r="F169" s="168" t="str">
        <f>'регистрация выд заявок'!L176</f>
        <v>предоставление микрозайма</v>
      </c>
      <c r="G169" s="203">
        <f>'регистрация выд заявок'!K176</f>
        <v>4.7500000000000001E-2</v>
      </c>
      <c r="H169" s="192">
        <f>'регистрация выд заявок'!J176</f>
        <v>5000000</v>
      </c>
      <c r="I169" s="206" t="s">
        <v>350</v>
      </c>
      <c r="J169" s="168" t="s">
        <v>127</v>
      </c>
      <c r="K169" s="168" t="s">
        <v>9</v>
      </c>
    </row>
    <row r="170" spans="1:11" ht="17.25" customHeight="1" x14ac:dyDescent="0.2">
      <c r="A170" s="189">
        <f>'регистрация выд заявок'!E177</f>
        <v>44757</v>
      </c>
      <c r="B170" s="168" t="str">
        <f>'регистрация выд заявок'!H177</f>
        <v>ИП Кожов Д.Г.</v>
      </c>
      <c r="C170" s="190">
        <f>'регистрация выд заявок'!I177</f>
        <v>740400459234</v>
      </c>
      <c r="D170" s="168" t="s">
        <v>193</v>
      </c>
      <c r="E170" s="168" t="s">
        <v>16</v>
      </c>
      <c r="F170" s="168" t="str">
        <f>'регистрация выд заявок'!L177</f>
        <v>предоставление микрозайма</v>
      </c>
      <c r="G170" s="203">
        <f>'регистрация выд заявок'!K177</f>
        <v>4.7500000000000001E-2</v>
      </c>
      <c r="H170" s="192">
        <f>'регистрация выд заявок'!J177</f>
        <v>4400000</v>
      </c>
      <c r="I170" s="206" t="s">
        <v>352</v>
      </c>
      <c r="J170" s="168" t="s">
        <v>127</v>
      </c>
      <c r="K170" s="168" t="s">
        <v>10</v>
      </c>
    </row>
    <row r="171" spans="1:11" ht="17.25" customHeight="1" x14ac:dyDescent="0.2">
      <c r="A171" s="189">
        <f>'регистрация выд заявок'!E178</f>
        <v>44757</v>
      </c>
      <c r="B171" s="168" t="str">
        <f>'регистрация выд заявок'!H178</f>
        <v>ООО "Микроэлектроника"</v>
      </c>
      <c r="C171" s="190">
        <f>'регистрация выд заявок'!I178</f>
        <v>7451298390</v>
      </c>
      <c r="D171" s="168" t="s">
        <v>193</v>
      </c>
      <c r="E171" s="168" t="s">
        <v>16</v>
      </c>
      <c r="F171" s="168" t="str">
        <f>'регистрация выд заявок'!L178</f>
        <v>предоставление микрозайма</v>
      </c>
      <c r="G171" s="207">
        <f>'регистрация выд заявок'!K178</f>
        <v>0.08</v>
      </c>
      <c r="H171" s="192">
        <f>'регистрация выд заявок'!J178</f>
        <v>250000</v>
      </c>
      <c r="I171" s="206" t="s">
        <v>352</v>
      </c>
      <c r="J171" s="168" t="s">
        <v>127</v>
      </c>
      <c r="K171" s="168" t="s">
        <v>4</v>
      </c>
    </row>
    <row r="172" spans="1:11" ht="17.25" customHeight="1" x14ac:dyDescent="0.2">
      <c r="A172" s="189">
        <f>'регистрация выд заявок'!E179</f>
        <v>44761</v>
      </c>
      <c r="B172" s="168" t="str">
        <f>'регистрация выд заявок'!H179</f>
        <v>ООО "Техносэта"</v>
      </c>
      <c r="C172" s="190">
        <f>'регистрация выд заявок'!I179</f>
        <v>7451433190</v>
      </c>
      <c r="D172" s="168" t="s">
        <v>193</v>
      </c>
      <c r="E172" s="168" t="s">
        <v>16</v>
      </c>
      <c r="F172" s="168" t="str">
        <f>'регистрация выд заявок'!L179</f>
        <v>предоставление займа</v>
      </c>
      <c r="G172" s="203">
        <f>'регистрация выд заявок'!K179</f>
        <v>6.5000000000000002E-2</v>
      </c>
      <c r="H172" s="192">
        <f>'регистрация выд заявок'!J179</f>
        <v>10000000</v>
      </c>
      <c r="I172" s="206" t="s">
        <v>357</v>
      </c>
      <c r="J172" s="168" t="s">
        <v>127</v>
      </c>
      <c r="K172" s="168" t="s">
        <v>4</v>
      </c>
    </row>
    <row r="173" spans="1:11" ht="17.25" customHeight="1" x14ac:dyDescent="0.2">
      <c r="A173" s="189">
        <f>'регистрация выд заявок'!E180</f>
        <v>44762</v>
      </c>
      <c r="B173" s="168" t="str">
        <f>'регистрация выд заявок'!H180</f>
        <v>ООО "ЭкоМет"</v>
      </c>
      <c r="C173" s="190">
        <f>'регистрация выд заявок'!I180</f>
        <v>7451389752</v>
      </c>
      <c r="D173" s="168" t="s">
        <v>193</v>
      </c>
      <c r="E173" s="168" t="s">
        <v>16</v>
      </c>
      <c r="F173" s="168" t="str">
        <f>'регистрация выд заявок'!L180</f>
        <v>предоставление микрозайма</v>
      </c>
      <c r="G173" s="203">
        <f>'регистрация выд заявок'!K180</f>
        <v>7.0000000000000007E-2</v>
      </c>
      <c r="H173" s="192">
        <f>'регистрация выд заявок'!J180</f>
        <v>5000000</v>
      </c>
      <c r="I173" s="206" t="s">
        <v>359</v>
      </c>
      <c r="J173" s="168" t="s">
        <v>127</v>
      </c>
      <c r="K173" s="168" t="s">
        <v>4</v>
      </c>
    </row>
    <row r="174" spans="1:11" ht="17.25" customHeight="1" x14ac:dyDescent="0.2">
      <c r="A174" s="189">
        <f>'регистрация выд заявок'!E181</f>
        <v>44762</v>
      </c>
      <c r="B174" s="168" t="str">
        <f>'регистрация выд заявок'!H181</f>
        <v>ИП Саяхов А.А.</v>
      </c>
      <c r="C174" s="190" t="str">
        <f>'регистрация выд заявок'!I181</f>
        <v>741518785820</v>
      </c>
      <c r="D174" s="168" t="s">
        <v>193</v>
      </c>
      <c r="E174" s="168" t="s">
        <v>16</v>
      </c>
      <c r="F174" s="168" t="str">
        <f>'регистрация выд заявок'!L181</f>
        <v>предоставление микрозайма</v>
      </c>
      <c r="G174" s="203">
        <f>'регистрация выд заявок'!K181</f>
        <v>7.0000000000000007E-2</v>
      </c>
      <c r="H174" s="192">
        <f>'регистрация выд заявок'!J181</f>
        <v>380000</v>
      </c>
      <c r="I174" s="206" t="s">
        <v>359</v>
      </c>
      <c r="J174" s="168" t="s">
        <v>127</v>
      </c>
      <c r="K174" s="168" t="s">
        <v>4</v>
      </c>
    </row>
    <row r="175" spans="1:11" ht="17.25" customHeight="1" x14ac:dyDescent="0.2">
      <c r="A175" s="189">
        <f>'регистрация выд заявок'!E182</f>
        <v>44767</v>
      </c>
      <c r="B175" s="168" t="str">
        <f>'регистрация выд заявок'!H182</f>
        <v>ООО "Визард"</v>
      </c>
      <c r="C175" s="190">
        <f>'регистрация выд заявок'!I182</f>
        <v>7415043854</v>
      </c>
      <c r="D175" s="168" t="s">
        <v>193</v>
      </c>
      <c r="E175" s="168" t="s">
        <v>16</v>
      </c>
      <c r="F175" s="168" t="str">
        <f>'регистрация выд заявок'!L182</f>
        <v>предоставление микрозайма</v>
      </c>
      <c r="G175" s="203">
        <f>'регистрация выд заявок'!K182</f>
        <v>0.04</v>
      </c>
      <c r="H175" s="192">
        <f>'регистрация выд заявок'!J182</f>
        <v>1800000</v>
      </c>
      <c r="I175" s="206" t="s">
        <v>364</v>
      </c>
      <c r="J175" s="168" t="s">
        <v>127</v>
      </c>
      <c r="K175" s="168" t="s">
        <v>9</v>
      </c>
    </row>
    <row r="176" spans="1:11" ht="17.25" customHeight="1" x14ac:dyDescent="0.2">
      <c r="A176" s="189">
        <f>'регистрация выд заявок'!E183</f>
        <v>44768</v>
      </c>
      <c r="B176" s="168" t="str">
        <f>'регистрация выд заявок'!H183</f>
        <v>ООО "Гольфстрим"</v>
      </c>
      <c r="C176" s="190">
        <f>'регистрация выд заявок'!I183</f>
        <v>7447204913</v>
      </c>
      <c r="D176" s="168" t="s">
        <v>193</v>
      </c>
      <c r="E176" s="168" t="s">
        <v>16</v>
      </c>
      <c r="F176" s="168" t="str">
        <f>'регистрация выд заявок'!L183</f>
        <v>предоставление микрозайма</v>
      </c>
      <c r="G176" s="203">
        <f>'регистрация выд заявок'!K183</f>
        <v>0.04</v>
      </c>
      <c r="H176" s="192">
        <f>'регистрация выд заявок'!J183</f>
        <v>5000000</v>
      </c>
      <c r="I176" s="206" t="s">
        <v>363</v>
      </c>
      <c r="J176" s="168" t="s">
        <v>127</v>
      </c>
      <c r="K176" s="168" t="s">
        <v>6</v>
      </c>
    </row>
    <row r="177" spans="1:11" ht="17.25" customHeight="1" x14ac:dyDescent="0.2">
      <c r="A177" s="189">
        <f>'регистрация выд заявок'!E184</f>
        <v>44768</v>
      </c>
      <c r="B177" s="168" t="str">
        <f>'регистрация выд заявок'!H184</f>
        <v>ООО "Охотник на Южном урале"</v>
      </c>
      <c r="C177" s="190">
        <f>'регистрация выд заявок'!I184</f>
        <v>7424030749</v>
      </c>
      <c r="D177" s="168" t="s">
        <v>193</v>
      </c>
      <c r="E177" s="168" t="s">
        <v>16</v>
      </c>
      <c r="F177" s="168" t="str">
        <f>'регистрация выд заявок'!L184</f>
        <v>предоставление микрозайма</v>
      </c>
      <c r="G177" s="203">
        <f>'регистрация выд заявок'!K184</f>
        <v>7.0000000000000007E-2</v>
      </c>
      <c r="H177" s="192">
        <f>'регистрация выд заявок'!J184</f>
        <v>2700000</v>
      </c>
      <c r="I177" s="206" t="s">
        <v>363</v>
      </c>
      <c r="J177" s="168" t="s">
        <v>127</v>
      </c>
      <c r="K177" s="168" t="s">
        <v>8</v>
      </c>
    </row>
    <row r="178" spans="1:11" ht="17.25" customHeight="1" x14ac:dyDescent="0.2">
      <c r="A178" s="189">
        <f>'регистрация выд заявок'!E185</f>
        <v>44769</v>
      </c>
      <c r="B178" s="168" t="str">
        <f>'регистрация выд заявок'!H185</f>
        <v>ИП Лысенко А.В.</v>
      </c>
      <c r="C178" s="190">
        <f>'регистрация выд заявок'!I185</f>
        <v>745506584442</v>
      </c>
      <c r="D178" s="168" t="s">
        <v>193</v>
      </c>
      <c r="E178" s="168" t="s">
        <v>16</v>
      </c>
      <c r="F178" s="168" t="str">
        <f>'регистрация выд заявок'!L185</f>
        <v>предоставление микрозайма</v>
      </c>
      <c r="G178" s="203">
        <f>'регистрация выд заявок'!K185</f>
        <v>0.06</v>
      </c>
      <c r="H178" s="192">
        <f>'регистрация выд заявок'!J185</f>
        <v>500000</v>
      </c>
      <c r="I178" s="206" t="s">
        <v>368</v>
      </c>
      <c r="J178" s="168" t="s">
        <v>128</v>
      </c>
      <c r="K178" s="168" t="s">
        <v>6</v>
      </c>
    </row>
    <row r="179" spans="1:11" ht="17.25" customHeight="1" x14ac:dyDescent="0.2">
      <c r="A179" s="189">
        <f>'регистрация выд заявок'!E186</f>
        <v>44769</v>
      </c>
      <c r="B179" s="168" t="str">
        <f>'регистрация выд заявок'!H186</f>
        <v>ИП Князева Е.А.</v>
      </c>
      <c r="C179" s="190" t="str">
        <f>'регистрация выд заявок'!I186</f>
        <v>741500491804</v>
      </c>
      <c r="D179" s="168" t="s">
        <v>193</v>
      </c>
      <c r="E179" s="168" t="s">
        <v>16</v>
      </c>
      <c r="F179" s="168" t="str">
        <f>'регистрация выд заявок'!L186</f>
        <v>предоставление микрозайма</v>
      </c>
      <c r="G179" s="203">
        <f>'регистрация выд заявок'!K186</f>
        <v>0.04</v>
      </c>
      <c r="H179" s="192">
        <f>'регистрация выд заявок'!J186</f>
        <v>5000000</v>
      </c>
      <c r="I179" s="206" t="s">
        <v>366</v>
      </c>
      <c r="J179" s="168" t="s">
        <v>127</v>
      </c>
      <c r="K179" s="168" t="s">
        <v>9</v>
      </c>
    </row>
    <row r="180" spans="1:11" ht="17.25" customHeight="1" x14ac:dyDescent="0.2">
      <c r="A180" s="189">
        <f>'регистрация выд заявок'!E187</f>
        <v>44770</v>
      </c>
      <c r="B180" s="168" t="str">
        <f>'регистрация выд заявок'!H187</f>
        <v>ООО "НВК "НИАГАРА"</v>
      </c>
      <c r="C180" s="190">
        <f>'регистрация выд заявок'!I187</f>
        <v>7449107288</v>
      </c>
      <c r="D180" s="168" t="s">
        <v>22</v>
      </c>
      <c r="E180" s="168" t="s">
        <v>16</v>
      </c>
      <c r="F180" s="168" t="str">
        <f>'регистрация выд заявок'!L187</f>
        <v>предоставление займа</v>
      </c>
      <c r="G180" s="203">
        <f>'регистрация выд заявок'!K187</f>
        <v>6.5000000000000002E-2</v>
      </c>
      <c r="H180" s="192">
        <f>'регистрация выд заявок'!J187</f>
        <v>15000000</v>
      </c>
      <c r="I180" s="206" t="s">
        <v>370</v>
      </c>
      <c r="J180" s="168" t="s">
        <v>127</v>
      </c>
      <c r="K180" s="168" t="s">
        <v>4</v>
      </c>
    </row>
    <row r="181" spans="1:11" ht="17.25" customHeight="1" x14ac:dyDescent="0.2">
      <c r="A181" s="189">
        <f>'регистрация выд заявок'!E188</f>
        <v>44770</v>
      </c>
      <c r="B181" s="168" t="str">
        <f>'регистрация выд заявок'!H188</f>
        <v>ООО "НВК "НИАГАРА"</v>
      </c>
      <c r="C181" s="190">
        <f>'регистрация выд заявок'!I188</f>
        <v>7449107288</v>
      </c>
      <c r="D181" s="168" t="s">
        <v>22</v>
      </c>
      <c r="E181" s="168" t="s">
        <v>16</v>
      </c>
      <c r="F181" s="168" t="str">
        <f>'регистрация выд заявок'!L188</f>
        <v>предоставление микрозайма</v>
      </c>
      <c r="G181" s="203">
        <f>'регистрация выд заявок'!K188</f>
        <v>7.0000000000000007E-2</v>
      </c>
      <c r="H181" s="192">
        <f>'регистрация выд заявок'!J188</f>
        <v>5000000</v>
      </c>
      <c r="I181" s="206" t="s">
        <v>371</v>
      </c>
      <c r="J181" s="168" t="s">
        <v>127</v>
      </c>
      <c r="K181" s="168" t="s">
        <v>4</v>
      </c>
    </row>
    <row r="182" spans="1:11" ht="17.25" customHeight="1" x14ac:dyDescent="0.2">
      <c r="A182" s="189">
        <f>'регистрация выд заявок'!E189</f>
        <v>44770</v>
      </c>
      <c r="B182" s="168" t="str">
        <f>'регистрация выд заявок'!H189</f>
        <v>ООО СКБ "Индукция"</v>
      </c>
      <c r="C182" s="190">
        <f>'регистрация выд заявок'!I189</f>
        <v>7449099453</v>
      </c>
      <c r="D182" s="168" t="s">
        <v>18</v>
      </c>
      <c r="E182" s="168" t="s">
        <v>16</v>
      </c>
      <c r="F182" s="168" t="str">
        <f>'регистрация выд заявок'!L189</f>
        <v>предоставление займа</v>
      </c>
      <c r="G182" s="203">
        <f>'регистрация выд заявок'!K189</f>
        <v>6.5000000000000002E-2</v>
      </c>
      <c r="H182" s="192">
        <f>'регистрация выд заявок'!J189</f>
        <v>15000000</v>
      </c>
      <c r="I182" s="168" t="s">
        <v>370</v>
      </c>
      <c r="J182" s="168" t="s">
        <v>127</v>
      </c>
      <c r="K182" s="168" t="s">
        <v>4</v>
      </c>
    </row>
    <row r="183" spans="1:11" ht="17.25" customHeight="1" x14ac:dyDescent="0.2">
      <c r="A183" s="189">
        <f>'регистрация выд заявок'!E190</f>
        <v>44774</v>
      </c>
      <c r="B183" s="168" t="str">
        <f>'регистрация выд заявок'!H190</f>
        <v>ИП Курочкин Е.В.</v>
      </c>
      <c r="C183" s="190">
        <f>'регистрация выд заявок'!I190</f>
        <v>745218642345</v>
      </c>
      <c r="D183" s="168" t="s">
        <v>193</v>
      </c>
      <c r="E183" s="168" t="s">
        <v>16</v>
      </c>
      <c r="F183" s="168" t="str">
        <f>'регистрация выд заявок'!L190</f>
        <v>предоставление микрозайма</v>
      </c>
      <c r="G183" s="203">
        <f>'регистрация выд заявок'!K190</f>
        <v>0.08</v>
      </c>
      <c r="H183" s="192">
        <f>'регистрация выд заявок'!J190</f>
        <v>4200000</v>
      </c>
      <c r="I183" s="168" t="s">
        <v>374</v>
      </c>
      <c r="J183" s="168" t="s">
        <v>127</v>
      </c>
      <c r="K183" s="168" t="s">
        <v>4</v>
      </c>
    </row>
    <row r="184" spans="1:11" ht="17.25" customHeight="1" x14ac:dyDescent="0.2">
      <c r="A184" s="189">
        <v>44775</v>
      </c>
      <c r="B184" s="168" t="str">
        <f>'регистрация выд заявок'!H191</f>
        <v>ИП Афанасьева Е.Ю.</v>
      </c>
      <c r="C184" s="190">
        <f>'регистрация выд заявок'!I191</f>
        <v>740400100533</v>
      </c>
      <c r="D184" s="168" t="s">
        <v>193</v>
      </c>
      <c r="E184" s="168" t="s">
        <v>16</v>
      </c>
      <c r="F184" s="168" t="str">
        <f>'регистрация выд заявок'!L191</f>
        <v>предоставление микрозайма</v>
      </c>
      <c r="G184" s="203">
        <f>'регистрация выд заявок'!K191</f>
        <v>0.04</v>
      </c>
      <c r="H184" s="192">
        <f>'регистрация выд заявок'!J191</f>
        <v>200000</v>
      </c>
      <c r="I184" s="168" t="s">
        <v>376</v>
      </c>
      <c r="J184" s="168" t="s">
        <v>127</v>
      </c>
      <c r="K184" s="168" t="s">
        <v>10</v>
      </c>
    </row>
    <row r="185" spans="1:11" ht="17.25" customHeight="1" x14ac:dyDescent="0.2">
      <c r="A185" s="189">
        <v>44776</v>
      </c>
      <c r="B185" s="168" t="str">
        <f>'регистрация выд заявок'!H192</f>
        <v>ООО "Элко"</v>
      </c>
      <c r="C185" s="190">
        <f>'регистрация выд заявок'!I192</f>
        <v>7415103729</v>
      </c>
      <c r="D185" s="168" t="s">
        <v>193</v>
      </c>
      <c r="E185" s="168" t="s">
        <v>16</v>
      </c>
      <c r="F185" s="168" t="str">
        <f>'регистрация выд заявок'!L192</f>
        <v>предоставление микрозайма</v>
      </c>
      <c r="G185" s="203">
        <f>'регистрация выд заявок'!K192</f>
        <v>0.04</v>
      </c>
      <c r="H185" s="192">
        <f>'регистрация выд заявок'!J192</f>
        <v>2000000</v>
      </c>
      <c r="I185" s="168" t="s">
        <v>380</v>
      </c>
      <c r="J185" s="168" t="s">
        <v>128</v>
      </c>
      <c r="K185" s="168" t="s">
        <v>9</v>
      </c>
    </row>
    <row r="186" spans="1:11" ht="25.5" customHeight="1" x14ac:dyDescent="0.2">
      <c r="A186" s="189">
        <v>44777</v>
      </c>
      <c r="B186" s="168" t="str">
        <f>'регистрация выд заявок'!H193</f>
        <v>ООО "РегионТранзит"</v>
      </c>
      <c r="C186" s="190">
        <f>'регистрация выд заявок'!I193</f>
        <v>7453259068</v>
      </c>
      <c r="D186" s="168" t="s">
        <v>193</v>
      </c>
      <c r="E186" s="168" t="s">
        <v>16</v>
      </c>
      <c r="F186" s="168" t="str">
        <f>'регистрация выд заявок'!L193</f>
        <v>предоставление микрозайма</v>
      </c>
      <c r="G186" s="203">
        <f>'регистрация выд заявок'!K193</f>
        <v>0.08</v>
      </c>
      <c r="H186" s="192">
        <f>'регистрация выд заявок'!J193</f>
        <v>5000000</v>
      </c>
      <c r="I186" s="168" t="s">
        <v>380</v>
      </c>
      <c r="J186" s="168" t="s">
        <v>127</v>
      </c>
      <c r="K186" s="168" t="s">
        <v>4</v>
      </c>
    </row>
    <row r="187" spans="1:11" ht="21.75" customHeight="1" x14ac:dyDescent="0.2">
      <c r="A187" s="189">
        <v>44782</v>
      </c>
      <c r="B187" s="168" t="str">
        <f>'регистрация выд заявок'!H194</f>
        <v>ООО "Аванта"</v>
      </c>
      <c r="C187" s="190">
        <f>'регистрация выд заявок'!I194</f>
        <v>7455017226</v>
      </c>
      <c r="D187" s="168" t="s">
        <v>193</v>
      </c>
      <c r="E187" s="168" t="s">
        <v>16</v>
      </c>
      <c r="F187" s="168" t="str">
        <f>'регистрация выд заявок'!L194</f>
        <v>предоставление микрозайма</v>
      </c>
      <c r="G187" s="203">
        <f>'регистрация выд заявок'!K194</f>
        <v>0.04</v>
      </c>
      <c r="H187" s="192">
        <f>'регистрация выд заявок'!J194</f>
        <v>5000000</v>
      </c>
      <c r="I187" s="168" t="s">
        <v>387</v>
      </c>
      <c r="J187" s="168" t="s">
        <v>127</v>
      </c>
      <c r="K187" s="168" t="s">
        <v>6</v>
      </c>
    </row>
    <row r="188" spans="1:11" ht="17.25" customHeight="1" x14ac:dyDescent="0.2">
      <c r="A188" s="189">
        <v>44783</v>
      </c>
      <c r="B188" s="168" t="str">
        <f>'регистрация выд заявок'!H195</f>
        <v>ООО «ВИНТЕХ»</v>
      </c>
      <c r="C188" s="190">
        <f>'регистрация выд заявок'!I195</f>
        <v>7430026204</v>
      </c>
      <c r="D188" s="168" t="s">
        <v>193</v>
      </c>
      <c r="E188" s="168" t="s">
        <v>16</v>
      </c>
      <c r="F188" s="168" t="str">
        <f>'регистрация выд заявок'!L195</f>
        <v>предоставление микрозайма</v>
      </c>
      <c r="G188" s="203">
        <f>'регистрация выд заявок'!K195</f>
        <v>0.03</v>
      </c>
      <c r="H188" s="192">
        <f>'регистрация выд заявок'!J195</f>
        <v>5000000</v>
      </c>
      <c r="I188" s="168" t="s">
        <v>392</v>
      </c>
      <c r="J188" s="168" t="s">
        <v>127</v>
      </c>
      <c r="K188" s="168" t="s">
        <v>7</v>
      </c>
    </row>
    <row r="189" spans="1:11" ht="17.25" customHeight="1" x14ac:dyDescent="0.2">
      <c r="A189" s="189">
        <v>44783</v>
      </c>
      <c r="B189" s="168" t="str">
        <f>'регистрация выд заявок'!H196</f>
        <v>ООО "Хоз-торг опт центр"</v>
      </c>
      <c r="C189" s="190">
        <f>'регистрация выд заявок'!I196</f>
        <v>7449068617</v>
      </c>
      <c r="D189" s="168" t="s">
        <v>193</v>
      </c>
      <c r="E189" s="168" t="s">
        <v>16</v>
      </c>
      <c r="F189" s="168" t="str">
        <f>'регистрация выд заявок'!L196</f>
        <v>предоставление микрозайма</v>
      </c>
      <c r="G189" s="203">
        <f>'регистрация выд заявок'!K196</f>
        <v>0.08</v>
      </c>
      <c r="H189" s="192">
        <f>'регистрация выд заявок'!J196</f>
        <v>2000000</v>
      </c>
      <c r="I189" s="168" t="s">
        <v>390</v>
      </c>
      <c r="J189" s="168" t="s">
        <v>127</v>
      </c>
      <c r="K189" s="168" t="s">
        <v>4</v>
      </c>
    </row>
    <row r="190" spans="1:11" ht="17.25" customHeight="1" x14ac:dyDescent="0.2">
      <c r="A190" s="189">
        <v>44784</v>
      </c>
      <c r="B190" s="168" t="str">
        <f>'регистрация выд заявок'!H197</f>
        <v>Пона Д.В.</v>
      </c>
      <c r="C190" s="190">
        <f>'регистрация выд заявок'!I197</f>
        <v>745214661202</v>
      </c>
      <c r="D190" s="168" t="s">
        <v>26</v>
      </c>
      <c r="E190" s="168" t="s">
        <v>16</v>
      </c>
      <c r="F190" s="168" t="str">
        <f>'регистрация выд заявок'!L197</f>
        <v>предоставление микрозайма</v>
      </c>
      <c r="G190" s="203">
        <f>'регистрация выд заявок'!K197</f>
        <v>0.08</v>
      </c>
      <c r="H190" s="192">
        <f>'регистрация выд заявок'!J197</f>
        <v>220000</v>
      </c>
      <c r="I190" s="168" t="s">
        <v>394</v>
      </c>
      <c r="J190" s="168" t="s">
        <v>127</v>
      </c>
      <c r="K190" s="168" t="s">
        <v>4</v>
      </c>
    </row>
    <row r="191" spans="1:11" ht="17.25" customHeight="1" x14ac:dyDescent="0.2">
      <c r="A191" s="189">
        <v>44784</v>
      </c>
      <c r="B191" s="168" t="str">
        <f>'регистрация выд заявок'!H198</f>
        <v>ИП Берсенева Екатерина Михайловна</v>
      </c>
      <c r="C191" s="190">
        <f>'регистрация выд заявок'!I198</f>
        <v>745600995552</v>
      </c>
      <c r="D191" s="168" t="s">
        <v>193</v>
      </c>
      <c r="E191" s="168" t="s">
        <v>16</v>
      </c>
      <c r="F191" s="168" t="str">
        <f>'регистрация выд заявок'!L198</f>
        <v>предоставление микрозайма</v>
      </c>
      <c r="G191" s="203">
        <f>'регистрация выд заявок'!K198</f>
        <v>0.06</v>
      </c>
      <c r="H191" s="192">
        <f>'регистрация выд заявок'!J198</f>
        <v>150000</v>
      </c>
      <c r="I191" s="168" t="s">
        <v>394</v>
      </c>
      <c r="J191" s="168" t="s">
        <v>127</v>
      </c>
      <c r="K191" s="168" t="s">
        <v>6</v>
      </c>
    </row>
    <row r="192" spans="1:11" ht="17.25" customHeight="1" x14ac:dyDescent="0.2">
      <c r="A192" s="189">
        <v>44784</v>
      </c>
      <c r="B192" s="168" t="str">
        <f>'регистрация выд заявок'!H199</f>
        <v>ООО "Бизнес-лифт"</v>
      </c>
      <c r="C192" s="190">
        <f>'регистрация выд заявок'!I199</f>
        <v>7447134092</v>
      </c>
      <c r="D192" s="168" t="s">
        <v>193</v>
      </c>
      <c r="E192" s="168" t="s">
        <v>16</v>
      </c>
      <c r="F192" s="168" t="str">
        <f>'регистрация выд заявок'!L199</f>
        <v>предоставление микрозайма</v>
      </c>
      <c r="G192" s="203">
        <f>'регистрация выд заявок'!K199</f>
        <v>7.0000000000000007E-2</v>
      </c>
      <c r="H192" s="192">
        <f>'регистрация выд заявок'!J199</f>
        <v>500000</v>
      </c>
      <c r="I192" s="168" t="s">
        <v>394</v>
      </c>
      <c r="J192" s="168" t="s">
        <v>127</v>
      </c>
      <c r="K192" s="168" t="s">
        <v>4</v>
      </c>
    </row>
    <row r="193" spans="1:11" ht="27.75" customHeight="1" x14ac:dyDescent="0.2">
      <c r="A193" s="189">
        <v>44785</v>
      </c>
      <c r="B193" s="168" t="str">
        <f>'регистрация выд заявок'!H200</f>
        <v>ООО "ТД "ЮУРМК"</v>
      </c>
      <c r="C193" s="190">
        <f>'регистрация выд заявок'!I200</f>
        <v>7404058471</v>
      </c>
      <c r="D193" s="168" t="s">
        <v>18</v>
      </c>
      <c r="E193" s="168" t="s">
        <v>16</v>
      </c>
      <c r="F193" s="168" t="str">
        <f>'регистрация выд заявок'!L200</f>
        <v>предоставление микрозайма</v>
      </c>
      <c r="G193" s="203">
        <f>'регистрация выд заявок'!K200</f>
        <v>0.04</v>
      </c>
      <c r="H193" s="192">
        <f>'регистрация выд заявок'!J200</f>
        <v>5000000</v>
      </c>
      <c r="I193" s="168" t="s">
        <v>395</v>
      </c>
      <c r="J193" s="168" t="s">
        <v>127</v>
      </c>
      <c r="K193" s="168" t="s">
        <v>10</v>
      </c>
    </row>
    <row r="194" spans="1:11" ht="17.25" customHeight="1" x14ac:dyDescent="0.2">
      <c r="A194" s="189">
        <f>'регистрация выд заявок'!E201</f>
        <v>44785</v>
      </c>
      <c r="B194" s="168" t="str">
        <f>'регистрация выд заявок'!H201</f>
        <v>ООО "РОСоружие"</v>
      </c>
      <c r="C194" s="190">
        <f>'регистрация выд заявок'!I201</f>
        <v>7404035227</v>
      </c>
      <c r="D194" s="168" t="s">
        <v>18</v>
      </c>
      <c r="E194" s="168" t="s">
        <v>16</v>
      </c>
      <c r="F194" s="168" t="str">
        <f>'регистрация выд заявок'!L201</f>
        <v>предоставление микрозайма</v>
      </c>
      <c r="G194" s="203">
        <f>'регистрация выд заявок'!K201</f>
        <v>0.04</v>
      </c>
      <c r="H194" s="192">
        <f>'регистрация выд заявок'!J201</f>
        <v>2800000</v>
      </c>
      <c r="I194" s="168" t="s">
        <v>395</v>
      </c>
      <c r="J194" s="168" t="s">
        <v>127</v>
      </c>
      <c r="K194" s="168" t="s">
        <v>10</v>
      </c>
    </row>
    <row r="195" spans="1:11" ht="21" customHeight="1" x14ac:dyDescent="0.2">
      <c r="A195" s="189">
        <f>'регистрация выд заявок'!E202</f>
        <v>44788</v>
      </c>
      <c r="B195" s="168" t="str">
        <f>'регистрация выд заявок'!H202</f>
        <v>ИП Мхитарян В.К.</v>
      </c>
      <c r="C195" s="190">
        <f>'регистрация выд заявок'!I202</f>
        <v>741304356460</v>
      </c>
      <c r="D195" s="168" t="s">
        <v>193</v>
      </c>
      <c r="E195" s="168" t="s">
        <v>16</v>
      </c>
      <c r="F195" s="168" t="str">
        <f>'регистрация выд заявок'!L202</f>
        <v>предоставление микрозайма</v>
      </c>
      <c r="G195" s="191">
        <v>0.04</v>
      </c>
      <c r="H195" s="192">
        <f>'регистрация выд заявок'!J202</f>
        <v>5000000</v>
      </c>
      <c r="I195" s="168" t="s">
        <v>400</v>
      </c>
      <c r="J195" s="168" t="s">
        <v>127</v>
      </c>
      <c r="K195" s="168" t="s">
        <v>9</v>
      </c>
    </row>
    <row r="196" spans="1:11" ht="17.25" customHeight="1" x14ac:dyDescent="0.2">
      <c r="A196" s="189">
        <f>'регистрация выд заявок'!E203</f>
        <v>44788</v>
      </c>
      <c r="B196" s="168" t="str">
        <f>'регистрация выд заявок'!H203</f>
        <v>ООО "Горкомхоз"</v>
      </c>
      <c r="C196" s="190">
        <f>'регистрация выд заявок'!I203</f>
        <v>7402006245</v>
      </c>
      <c r="D196" s="168" t="s">
        <v>18</v>
      </c>
      <c r="E196" s="168" t="s">
        <v>16</v>
      </c>
      <c r="F196" s="168" t="str">
        <f>'регистрация выд заявок'!L203</f>
        <v>предоставление микрозайма</v>
      </c>
      <c r="G196" s="191">
        <v>0.04</v>
      </c>
      <c r="H196" s="192">
        <f>'регистрация выд заявок'!J203</f>
        <v>4000000</v>
      </c>
      <c r="I196" s="168" t="s">
        <v>401</v>
      </c>
      <c r="J196" s="168" t="s">
        <v>128</v>
      </c>
      <c r="K196" s="168" t="s">
        <v>24</v>
      </c>
    </row>
    <row r="197" spans="1:11" ht="17.25" customHeight="1" x14ac:dyDescent="0.2">
      <c r="A197" s="189">
        <f>'регистрация выд заявок'!E204</f>
        <v>44788</v>
      </c>
      <c r="B197" s="168" t="str">
        <f>'регистрация выд заявок'!H204</f>
        <v>ООО "ЮТЕК"</v>
      </c>
      <c r="C197" s="190">
        <f>'регистрация выд заявок'!I204</f>
        <v>7452063707</v>
      </c>
      <c r="D197" s="168" t="s">
        <v>193</v>
      </c>
      <c r="E197" s="168" t="s">
        <v>16</v>
      </c>
      <c r="F197" s="168" t="str">
        <f>'регистрация выд заявок'!L204</f>
        <v>предоставление микрозайма</v>
      </c>
      <c r="G197" s="203">
        <f>'регистрация выд заявок'!K204</f>
        <v>7.0000000000000007E-2</v>
      </c>
      <c r="H197" s="192">
        <f>'регистрация выд заявок'!J204</f>
        <v>2200000</v>
      </c>
      <c r="I197" s="168" t="s">
        <v>401</v>
      </c>
      <c r="J197" s="168" t="s">
        <v>127</v>
      </c>
      <c r="K197" s="168" t="s">
        <v>4</v>
      </c>
    </row>
    <row r="198" spans="1:11" ht="17.25" customHeight="1" x14ac:dyDescent="0.2">
      <c r="A198" s="189">
        <f>'регистрация выд заявок'!E205</f>
        <v>44790</v>
      </c>
      <c r="B198" s="168" t="str">
        <f>'регистрация выд заявок'!H205</f>
        <v>ООО "ГК "МИХ"</v>
      </c>
      <c r="C198" s="190">
        <f>'регистрация выд заявок'!I205</f>
        <v>7456049397</v>
      </c>
      <c r="D198" s="168" t="s">
        <v>193</v>
      </c>
      <c r="E198" s="168" t="s">
        <v>16</v>
      </c>
      <c r="F198" s="168" t="str">
        <f>'регистрация выд заявок'!L205</f>
        <v>предоставление микрозайма</v>
      </c>
      <c r="G198" s="203">
        <f>'регистрация выд заявок'!K205</f>
        <v>0.04</v>
      </c>
      <c r="H198" s="192">
        <f>'регистрация выд заявок'!J205</f>
        <v>2000000</v>
      </c>
      <c r="I198" s="168" t="s">
        <v>403</v>
      </c>
      <c r="J198" s="168" t="s">
        <v>127</v>
      </c>
      <c r="K198" s="168" t="s">
        <v>6</v>
      </c>
    </row>
    <row r="199" spans="1:11" ht="24" customHeight="1" x14ac:dyDescent="0.2">
      <c r="A199" s="189">
        <f>'регистрация выд заявок'!E206</f>
        <v>44795</v>
      </c>
      <c r="B199" s="168" t="str">
        <f>'регистрация выд заявок'!H206</f>
        <v>ИП Карпенко А.Л.</v>
      </c>
      <c r="C199" s="190">
        <f>'регистрация выд заявок'!I206</f>
        <v>741114953042</v>
      </c>
      <c r="D199" s="168" t="s">
        <v>193</v>
      </c>
      <c r="E199" s="168" t="s">
        <v>16</v>
      </c>
      <c r="F199" s="168" t="str">
        <f>'регистрация выд заявок'!L206</f>
        <v>предоставление микрозайма</v>
      </c>
      <c r="G199" s="203">
        <f>'регистрация выд заявок'!K206</f>
        <v>0.08</v>
      </c>
      <c r="H199" s="192">
        <f>'регистрация выд заявок'!J206</f>
        <v>580000</v>
      </c>
      <c r="I199" s="168" t="s">
        <v>405</v>
      </c>
      <c r="J199" s="168" t="s">
        <v>127</v>
      </c>
      <c r="K199" s="168" t="s">
        <v>4</v>
      </c>
    </row>
    <row r="200" spans="1:11" ht="17.25" customHeight="1" x14ac:dyDescent="0.2">
      <c r="A200" s="189">
        <f>'регистрация выд заявок'!E208</f>
        <v>44795</v>
      </c>
      <c r="B200" s="168" t="str">
        <f>'регистрация выд заявок'!H208</f>
        <v>ООО "АЛТ"</v>
      </c>
      <c r="C200" s="190">
        <f>'регистрация выд заявок'!I208</f>
        <v>7451366924</v>
      </c>
      <c r="D200" s="168" t="s">
        <v>193</v>
      </c>
      <c r="E200" s="168" t="s">
        <v>16</v>
      </c>
      <c r="F200" s="168" t="str">
        <f>'регистрация выд заявок'!L208</f>
        <v>предоставление микрозайма</v>
      </c>
      <c r="G200" s="203">
        <f>'регистрация выд заявок'!K208</f>
        <v>0.08</v>
      </c>
      <c r="H200" s="192">
        <f>'регистрация выд заявок'!J208</f>
        <v>4300000</v>
      </c>
      <c r="I200" s="168" t="s">
        <v>406</v>
      </c>
      <c r="J200" s="168" t="s">
        <v>127</v>
      </c>
      <c r="K200" s="168" t="s">
        <v>4</v>
      </c>
    </row>
    <row r="201" spans="1:11" ht="17.25" customHeight="1" x14ac:dyDescent="0.2">
      <c r="A201" s="189">
        <f>'регистрация выд заявок'!E209</f>
        <v>44796</v>
      </c>
      <c r="B201" s="168" t="str">
        <f>'регистрация выд заявок'!H209</f>
        <v>Крылов Сергей Алексеевич</v>
      </c>
      <c r="C201" s="190">
        <f>'регистрация выд заявок'!I209</f>
        <v>741500940175</v>
      </c>
      <c r="D201" s="168" t="s">
        <v>26</v>
      </c>
      <c r="E201" s="168" t="s">
        <v>16</v>
      </c>
      <c r="F201" s="168" t="str">
        <f>'регистрация выд заявок'!L209</f>
        <v>предоставление микрозайма</v>
      </c>
      <c r="G201" s="203">
        <f>'регистрация выд заявок'!K209</f>
        <v>0.06</v>
      </c>
      <c r="H201" s="192">
        <f>'регистрация выд заявок'!J209</f>
        <v>500000</v>
      </c>
      <c r="I201" s="168" t="s">
        <v>408</v>
      </c>
      <c r="J201" s="168" t="s">
        <v>128</v>
      </c>
      <c r="K201" s="168" t="s">
        <v>9</v>
      </c>
    </row>
    <row r="202" spans="1:11" ht="17.25" customHeight="1" x14ac:dyDescent="0.2">
      <c r="A202" s="189">
        <f>'регистрация выд заявок'!E210</f>
        <v>44796</v>
      </c>
      <c r="B202" s="168" t="str">
        <f>'регистрация выд заявок'!H210</f>
        <v>ИП Ломовцев А.Ю.</v>
      </c>
      <c r="C202" s="190">
        <f>'регистрация выд заявок'!I210</f>
        <v>741517506248</v>
      </c>
      <c r="D202" s="168" t="s">
        <v>193</v>
      </c>
      <c r="E202" s="168" t="s">
        <v>16</v>
      </c>
      <c r="F202" s="168" t="str">
        <f>'регистрация выд заявок'!L210</f>
        <v>предоставление микрозайма</v>
      </c>
      <c r="G202" s="203">
        <f>'регистрация выд заявок'!K210</f>
        <v>0.04</v>
      </c>
      <c r="H202" s="192">
        <f>'регистрация выд заявок'!J210</f>
        <v>2900000</v>
      </c>
      <c r="I202" s="168" t="s">
        <v>407</v>
      </c>
      <c r="J202" s="168" t="s">
        <v>127</v>
      </c>
      <c r="K202" s="168" t="s">
        <v>9</v>
      </c>
    </row>
    <row r="203" spans="1:11" ht="17.25" customHeight="1" x14ac:dyDescent="0.2">
      <c r="A203" s="189">
        <f>'регистрация выд заявок'!E211</f>
        <v>44803</v>
      </c>
      <c r="B203" s="168" t="str">
        <f>'регистрация выд заявок'!H211</f>
        <v>ООО "Морион"</v>
      </c>
      <c r="C203" s="190">
        <f>'регистрация выд заявок'!I211</f>
        <v>7405001333</v>
      </c>
      <c r="D203" s="168" t="s">
        <v>18</v>
      </c>
      <c r="E203" s="168" t="s">
        <v>16</v>
      </c>
      <c r="F203" s="168" t="str">
        <f>'регистрация выд заявок'!L211</f>
        <v>предоставление микрозайма</v>
      </c>
      <c r="G203" s="203">
        <f>'регистрация выд заявок'!K211</f>
        <v>0.03</v>
      </c>
      <c r="H203" s="192">
        <f>'регистрация выд заявок'!J211</f>
        <v>5000000</v>
      </c>
      <c r="I203" s="168" t="s">
        <v>412</v>
      </c>
      <c r="J203" s="168" t="s">
        <v>127</v>
      </c>
      <c r="K203" s="168" t="s">
        <v>41</v>
      </c>
    </row>
    <row r="204" spans="1:11" ht="17.25" customHeight="1" x14ac:dyDescent="0.2">
      <c r="A204" s="189">
        <f>'регистрация выд заявок'!E212</f>
        <v>44804</v>
      </c>
      <c r="B204" s="168" t="str">
        <f>'регистрация выд заявок'!H212</f>
        <v>ИП Суворова Е.В.</v>
      </c>
      <c r="C204" s="190">
        <f>'регистрация выд заявок'!I212</f>
        <v>744911989158</v>
      </c>
      <c r="D204" s="168" t="s">
        <v>193</v>
      </c>
      <c r="E204" s="168" t="s">
        <v>16</v>
      </c>
      <c r="F204" s="168" t="str">
        <f>'регистрация выд заявок'!L212</f>
        <v>предоставление микрозайма</v>
      </c>
      <c r="G204" s="203">
        <f>'регистрация выд заявок'!K212</f>
        <v>0.08</v>
      </c>
      <c r="H204" s="192">
        <f>'регистрация выд заявок'!J212</f>
        <v>2000000</v>
      </c>
      <c r="I204" s="168" t="s">
        <v>416</v>
      </c>
      <c r="J204" s="168" t="s">
        <v>128</v>
      </c>
      <c r="K204" s="168" t="s">
        <v>4</v>
      </c>
    </row>
    <row r="205" spans="1:11" ht="17.25" customHeight="1" x14ac:dyDescent="0.2">
      <c r="A205" s="189">
        <f>'регистрация выд заявок'!E213</f>
        <v>44804</v>
      </c>
      <c r="B205" s="168" t="str">
        <f>'регистрация выд заявок'!H213</f>
        <v>ООО ЗТО "ПОТОК"</v>
      </c>
      <c r="C205" s="190">
        <f>'регистрация выд заявок'!I213</f>
        <v>7447230857</v>
      </c>
      <c r="D205" s="168" t="s">
        <v>18</v>
      </c>
      <c r="E205" s="168" t="s">
        <v>16</v>
      </c>
      <c r="F205" s="168" t="str">
        <f>'регистрация выд заявок'!L213</f>
        <v>предоставление микрозайма</v>
      </c>
      <c r="G205" s="203">
        <f>'регистрация выд заявок'!K213</f>
        <v>0.03</v>
      </c>
      <c r="H205" s="192">
        <f>'регистрация выд заявок'!J213</f>
        <v>4000000</v>
      </c>
      <c r="I205" s="168" t="s">
        <v>420</v>
      </c>
      <c r="J205" s="168" t="s">
        <v>128</v>
      </c>
      <c r="K205" s="168" t="s">
        <v>4</v>
      </c>
    </row>
    <row r="206" spans="1:11" ht="17.25" customHeight="1" x14ac:dyDescent="0.2">
      <c r="A206" s="189">
        <f>'регистрация выд заявок'!E214</f>
        <v>44806</v>
      </c>
      <c r="B206" s="168" t="str">
        <f>'регистрация выд заявок'!H214</f>
        <v>ООО "Сервисная компания г. Нязепетровск"</v>
      </c>
      <c r="C206" s="190">
        <f>'регистрация выд заявок'!I214</f>
        <v>7459006440</v>
      </c>
      <c r="D206" s="168" t="s">
        <v>193</v>
      </c>
      <c r="E206" s="168" t="s">
        <v>16</v>
      </c>
      <c r="F206" s="168" t="str">
        <f>'регистрация выд заявок'!L214</f>
        <v>предоставление микрозайма</v>
      </c>
      <c r="G206" s="203">
        <f>'регистрация выд заявок'!K214</f>
        <v>0.04</v>
      </c>
      <c r="H206" s="192">
        <f>'регистрация выд заявок'!J214</f>
        <v>3000000</v>
      </c>
      <c r="I206" s="168" t="s">
        <v>419</v>
      </c>
      <c r="J206" s="165" t="s">
        <v>127</v>
      </c>
      <c r="K206" s="168" t="s">
        <v>25</v>
      </c>
    </row>
    <row r="207" spans="1:11" ht="17.25" customHeight="1" x14ac:dyDescent="0.2">
      <c r="A207" s="189">
        <f>'регистрация выд заявок'!E215</f>
        <v>44810</v>
      </c>
      <c r="B207" s="168" t="str">
        <f>'регистрация выд заявок'!H215</f>
        <v>ООО «Стройметиз»</v>
      </c>
      <c r="C207" s="190">
        <f>'регистрация выд заявок'!I215</f>
        <v>7448134000</v>
      </c>
      <c r="D207" s="168" t="s">
        <v>193</v>
      </c>
      <c r="E207" s="168" t="s">
        <v>16</v>
      </c>
      <c r="F207" s="168" t="str">
        <f>'регистрация выд заявок'!L215</f>
        <v>предоставление микрозайма</v>
      </c>
      <c r="G207" s="203">
        <f>'регистрация выд заявок'!K215</f>
        <v>0.08</v>
      </c>
      <c r="H207" s="192">
        <f>'регистрация выд заявок'!J215</f>
        <v>2000000</v>
      </c>
      <c r="I207" s="168" t="s">
        <v>426</v>
      </c>
      <c r="J207" s="168" t="s">
        <v>127</v>
      </c>
      <c r="K207" s="168" t="s">
        <v>4</v>
      </c>
    </row>
    <row r="208" spans="1:11" ht="17.25" customHeight="1" x14ac:dyDescent="0.2">
      <c r="A208" s="189">
        <f>'регистрация выд заявок'!E216</f>
        <v>44810</v>
      </c>
      <c r="B208" s="168" t="str">
        <f>'регистрация выд заявок'!H216</f>
        <v>ООО "ПКК "ТЕХНОЛАЙН"</v>
      </c>
      <c r="C208" s="190">
        <f>'регистрация выд заявок'!I216</f>
        <v>7453343143</v>
      </c>
      <c r="D208" s="168" t="s">
        <v>193</v>
      </c>
      <c r="E208" s="168" t="s">
        <v>16</v>
      </c>
      <c r="F208" s="168" t="str">
        <f>'регистрация выд заявок'!L216</f>
        <v>предоставление микрозайма</v>
      </c>
      <c r="G208" s="203">
        <f>'регистрация выд заявок'!K216</f>
        <v>0.08</v>
      </c>
      <c r="H208" s="192">
        <f>'регистрация выд заявок'!J216</f>
        <v>900000</v>
      </c>
      <c r="I208" s="168" t="s">
        <v>427</v>
      </c>
      <c r="J208" s="168" t="s">
        <v>127</v>
      </c>
      <c r="K208" s="168" t="s">
        <v>4</v>
      </c>
    </row>
    <row r="209" spans="1:11" ht="17.25" customHeight="1" x14ac:dyDescent="0.2">
      <c r="A209" s="189">
        <f>'регистрация выд заявок'!E217</f>
        <v>44810</v>
      </c>
      <c r="B209" s="168" t="str">
        <f>'регистрация выд заявок'!H217</f>
        <v>ЗАО "Деловое сотрудничество"</v>
      </c>
      <c r="C209" s="190">
        <f>'регистрация выд заявок'!I217</f>
        <v>7415009571</v>
      </c>
      <c r="D209" s="168" t="s">
        <v>22</v>
      </c>
      <c r="E209" s="168" t="s">
        <v>16</v>
      </c>
      <c r="F209" s="168" t="str">
        <f>'регистрация выд заявок'!L217</f>
        <v>предоставление микрозайма</v>
      </c>
      <c r="G209" s="203">
        <f>'регистрация выд заявок'!K217</f>
        <v>0.03</v>
      </c>
      <c r="H209" s="192">
        <f>'регистрация выд заявок'!J217</f>
        <v>5000000</v>
      </c>
      <c r="I209" s="168" t="s">
        <v>427</v>
      </c>
      <c r="J209" s="168" t="s">
        <v>127</v>
      </c>
      <c r="K209" s="168" t="s">
        <v>9</v>
      </c>
    </row>
    <row r="210" spans="1:11" ht="17.25" customHeight="1" x14ac:dyDescent="0.2">
      <c r="A210" s="189">
        <f>'регистрация выд заявок'!E218</f>
        <v>44811</v>
      </c>
      <c r="B210" s="168" t="str">
        <f>'регистрация выд заявок'!H218</f>
        <v>ЗАО "Новэл"</v>
      </c>
      <c r="C210" s="190">
        <f>'регистрация выд заявок'!I218</f>
        <v>7415020078</v>
      </c>
      <c r="D210" s="168" t="s">
        <v>18</v>
      </c>
      <c r="E210" s="168" t="s">
        <v>16</v>
      </c>
      <c r="F210" s="168" t="str">
        <f>'регистрация выд заявок'!L218</f>
        <v>предоставление микрозайма</v>
      </c>
      <c r="G210" s="203">
        <f>'регистрация выд заявок'!K218</f>
        <v>0.04</v>
      </c>
      <c r="H210" s="192">
        <f>'регистрация выд заявок'!J218</f>
        <v>4890000</v>
      </c>
      <c r="I210" s="168" t="s">
        <v>431</v>
      </c>
      <c r="J210" s="168" t="s">
        <v>128</v>
      </c>
      <c r="K210" s="168" t="s">
        <v>9</v>
      </c>
    </row>
    <row r="211" spans="1:11" ht="17.25" customHeight="1" x14ac:dyDescent="0.2">
      <c r="A211" s="189">
        <f>'регистрация выд заявок'!E219</f>
        <v>44811</v>
      </c>
      <c r="B211" s="168" t="str">
        <f>'регистрация выд заявок'!H219</f>
        <v>ООО ТД "ЭЛСА"</v>
      </c>
      <c r="C211" s="190">
        <f>'регистрация выд заявок'!I219</f>
        <v>7415025990</v>
      </c>
      <c r="D211" s="171" t="s">
        <v>193</v>
      </c>
      <c r="E211" s="168" t="s">
        <v>16</v>
      </c>
      <c r="F211" s="168" t="str">
        <f>'регистрация выд заявок'!L219</f>
        <v>предоставление микрозайма</v>
      </c>
      <c r="G211" s="203">
        <f>'регистрация выд заявок'!K219</f>
        <v>0.04</v>
      </c>
      <c r="H211" s="192">
        <f>'регистрация выд заявок'!J219</f>
        <v>1000000</v>
      </c>
      <c r="I211" s="165" t="s">
        <v>430</v>
      </c>
      <c r="J211" s="167" t="s">
        <v>129</v>
      </c>
      <c r="K211" s="167" t="s">
        <v>9</v>
      </c>
    </row>
    <row r="212" spans="1:11" ht="17.25" customHeight="1" x14ac:dyDescent="0.2">
      <c r="A212" s="189">
        <f>'регистрация выд заявок'!E220</f>
        <v>44811</v>
      </c>
      <c r="B212" s="168" t="str">
        <f>'регистрация выд заявок'!H220</f>
        <v>ООО "ГЭК"</v>
      </c>
      <c r="C212" s="190">
        <f>'регистрация выд заявок'!I220</f>
        <v>7456013993</v>
      </c>
      <c r="D212" s="171" t="s">
        <v>18</v>
      </c>
      <c r="E212" s="168" t="s">
        <v>16</v>
      </c>
      <c r="F212" s="168" t="str">
        <f>'регистрация выд заявок'!L220</f>
        <v>предоставление микрозайма</v>
      </c>
      <c r="G212" s="203">
        <f>'регистрация выд заявок'!K220</f>
        <v>0.04</v>
      </c>
      <c r="H212" s="192">
        <f>'регистрация выд заявок'!J220</f>
        <v>5000000</v>
      </c>
      <c r="I212" s="165" t="s">
        <v>430</v>
      </c>
      <c r="J212" s="168" t="s">
        <v>127</v>
      </c>
      <c r="K212" s="167" t="s">
        <v>6</v>
      </c>
    </row>
    <row r="213" spans="1:11" ht="12.75" customHeight="1" x14ac:dyDescent="0.2">
      <c r="A213" s="189">
        <f>'регистрация выд заявок'!E221</f>
        <v>44813</v>
      </c>
      <c r="B213" s="168" t="str">
        <f>'регистрация выд заявок'!H221</f>
        <v>ИП Спирченков А.В.</v>
      </c>
      <c r="C213" s="190" t="str">
        <f>'регистрация выд заявок'!I221</f>
        <v>741703001484</v>
      </c>
      <c r="D213" s="171" t="s">
        <v>193</v>
      </c>
      <c r="E213" s="168" t="s">
        <v>16</v>
      </c>
      <c r="F213" s="168" t="str">
        <f>'регистрация выд заявок'!L221</f>
        <v>предоставление микрозайма</v>
      </c>
      <c r="G213" s="203">
        <f>'регистрация выд заявок'!K221</f>
        <v>0.04</v>
      </c>
      <c r="H213" s="192">
        <f>'регистрация выд заявок'!J221</f>
        <v>650000</v>
      </c>
      <c r="I213" s="165" t="s">
        <v>434</v>
      </c>
      <c r="J213" s="167" t="s">
        <v>128</v>
      </c>
      <c r="K213" s="167" t="s">
        <v>5</v>
      </c>
    </row>
    <row r="214" spans="1:11" ht="17.25" customHeight="1" x14ac:dyDescent="0.2">
      <c r="A214" s="189">
        <f>'регистрация выд заявок'!E222</f>
        <v>44813</v>
      </c>
      <c r="B214" s="168" t="str">
        <f>'регистрация выд заявок'!H222</f>
        <v>ООО "Инстагро"</v>
      </c>
      <c r="C214" s="190">
        <f>'регистрация выд заявок'!I222</f>
        <v>6685093332</v>
      </c>
      <c r="D214" s="171" t="s">
        <v>193</v>
      </c>
      <c r="E214" s="168" t="s">
        <v>16</v>
      </c>
      <c r="F214" s="168" t="str">
        <f>'регистрация выд заявок'!L222</f>
        <v>предоставление микрозайма</v>
      </c>
      <c r="G214" s="203">
        <f>'регистрация выд заявок'!K222</f>
        <v>0.04</v>
      </c>
      <c r="H214" s="192">
        <f>'регистрация выд заявок'!J222</f>
        <v>5000000</v>
      </c>
      <c r="I214" s="165" t="s">
        <v>434</v>
      </c>
      <c r="J214" s="165" t="s">
        <v>127</v>
      </c>
      <c r="K214" s="167" t="s">
        <v>9</v>
      </c>
    </row>
    <row r="215" spans="1:11" s="10" customFormat="1" ht="17.25" customHeight="1" x14ac:dyDescent="0.2">
      <c r="A215" s="189">
        <f>'регистрация выд заявок'!E223</f>
        <v>44817</v>
      </c>
      <c r="B215" s="168" t="str">
        <f>'регистрация выд заявок'!H223</f>
        <v>ИП Балыклов А.Е.</v>
      </c>
      <c r="C215" s="190">
        <f>'регистрация выд заявок'!I223</f>
        <v>740104921385</v>
      </c>
      <c r="D215" s="171" t="s">
        <v>193</v>
      </c>
      <c r="E215" s="168" t="s">
        <v>16</v>
      </c>
      <c r="F215" s="168" t="str">
        <f>'регистрация выд заявок'!L223</f>
        <v>предоставление микрозайма</v>
      </c>
      <c r="G215" s="203">
        <f>'регистрация выд заявок'!K223</f>
        <v>7.0000000000000007E-2</v>
      </c>
      <c r="H215" s="192">
        <f>'регистрация выд заявок'!J223</f>
        <v>3700000</v>
      </c>
      <c r="I215" s="165" t="s">
        <v>437</v>
      </c>
      <c r="J215" s="165" t="s">
        <v>127</v>
      </c>
      <c r="K215" s="167" t="s">
        <v>4</v>
      </c>
    </row>
    <row r="216" spans="1:11" ht="17.25" customHeight="1" x14ac:dyDescent="0.2">
      <c r="A216" s="189">
        <f>'регистрация выд заявок'!E224</f>
        <v>44817</v>
      </c>
      <c r="B216" s="168" t="str">
        <f>'регистрация выд заявок'!H224</f>
        <v>ООО "МТПК"</v>
      </c>
      <c r="C216" s="190">
        <f>'регистрация выд заявок'!I224</f>
        <v>7415079152</v>
      </c>
      <c r="D216" s="171" t="s">
        <v>193</v>
      </c>
      <c r="E216" s="168" t="s">
        <v>16</v>
      </c>
      <c r="F216" s="168" t="str">
        <f>'регистрация выд заявок'!L224</f>
        <v>предоставление займа</v>
      </c>
      <c r="G216" s="203">
        <f>'регистрация выд заявок'!K224</f>
        <v>6.5000000000000002E-2</v>
      </c>
      <c r="H216" s="192">
        <f>'регистрация выд заявок'!J224</f>
        <v>8000000</v>
      </c>
      <c r="I216" s="165" t="s">
        <v>437</v>
      </c>
      <c r="J216" s="167" t="s">
        <v>127</v>
      </c>
      <c r="K216" s="167" t="s">
        <v>9</v>
      </c>
    </row>
    <row r="217" spans="1:11" ht="17.25" customHeight="1" x14ac:dyDescent="0.2">
      <c r="A217" s="189">
        <f>'регистрация выд заявок'!E225</f>
        <v>44820</v>
      </c>
      <c r="B217" s="168" t="str">
        <f>'регистрация выд заявок'!H225</f>
        <v>ООО "Фармпласт"</v>
      </c>
      <c r="C217" s="190">
        <f>'регистрация выд заявок'!I225</f>
        <v>7415049550</v>
      </c>
      <c r="D217" s="171" t="s">
        <v>18</v>
      </c>
      <c r="E217" s="168" t="s">
        <v>16</v>
      </c>
      <c r="F217" s="168" t="str">
        <f>'регистрация выд заявок'!L225</f>
        <v>предоставление микрозайма</v>
      </c>
      <c r="G217" s="203">
        <f>'регистрация выд заявок'!K225</f>
        <v>0.04</v>
      </c>
      <c r="H217" s="192">
        <f>'регистрация выд заявок'!J225</f>
        <v>3000000</v>
      </c>
      <c r="I217" s="165" t="s">
        <v>466</v>
      </c>
      <c r="J217" s="167" t="s">
        <v>127</v>
      </c>
      <c r="K217" s="167" t="s">
        <v>9</v>
      </c>
    </row>
    <row r="218" spans="1:11" ht="17.25" customHeight="1" x14ac:dyDescent="0.2">
      <c r="A218" s="189">
        <f>'регистрация выд заявок'!E226</f>
        <v>44823</v>
      </c>
      <c r="B218" s="168" t="str">
        <f>'регистрация выд заявок'!H226</f>
        <v>ООО "Энергокачество"</v>
      </c>
      <c r="C218" s="190">
        <f>'регистрация выд заявок'!I226</f>
        <v>7448149630</v>
      </c>
      <c r="D218" s="171" t="s">
        <v>18</v>
      </c>
      <c r="E218" s="168" t="s">
        <v>16</v>
      </c>
      <c r="F218" s="168" t="str">
        <f>'регистрация выд заявок'!L226</f>
        <v>предоставление займа</v>
      </c>
      <c r="G218" s="203">
        <f>'регистрация выд заявок'!K226</f>
        <v>6.5000000000000002E-2</v>
      </c>
      <c r="H218" s="192">
        <f>'регистрация выд заявок'!J226</f>
        <v>10000000</v>
      </c>
      <c r="I218" s="165" t="s">
        <v>443</v>
      </c>
      <c r="J218" s="167" t="s">
        <v>127</v>
      </c>
      <c r="K218" s="167" t="s">
        <v>4</v>
      </c>
    </row>
    <row r="219" spans="1:11" ht="17.25" customHeight="1" x14ac:dyDescent="0.2">
      <c r="A219" s="163">
        <f>'регистрация выд заявок'!E227</f>
        <v>44823</v>
      </c>
      <c r="B219" s="165" t="str">
        <f>'регистрация выд заявок'!H227</f>
        <v>ООО "Промхимаппарат"</v>
      </c>
      <c r="C219" s="166">
        <f>'регистрация выд заявок'!I227</f>
        <v>7413024944</v>
      </c>
      <c r="D219" s="167" t="s">
        <v>18</v>
      </c>
      <c r="E219" s="165" t="s">
        <v>16</v>
      </c>
      <c r="F219" s="165" t="str">
        <f>'регистрация выд заявок'!L227</f>
        <v>предоставление займа</v>
      </c>
      <c r="G219" s="208">
        <f>'регистрация выд заявок'!K227</f>
        <v>6.5000000000000002E-2</v>
      </c>
      <c r="H219" s="192">
        <f>'регистрация выд заявок'!J227</f>
        <v>10000000</v>
      </c>
      <c r="I219" s="165" t="s">
        <v>443</v>
      </c>
      <c r="J219" s="165" t="s">
        <v>127</v>
      </c>
      <c r="K219" s="167" t="s">
        <v>20</v>
      </c>
    </row>
    <row r="220" spans="1:11" ht="28.5" customHeight="1" x14ac:dyDescent="0.2">
      <c r="A220" s="163">
        <f>'регистрация выд заявок'!E228</f>
        <v>44823</v>
      </c>
      <c r="B220" s="165" t="str">
        <f>'регистрация выд заявок'!H228</f>
        <v>ООО "Промхимаппарат"</v>
      </c>
      <c r="C220" s="166">
        <f>'регистрация выд заявок'!I228</f>
        <v>7413024944</v>
      </c>
      <c r="D220" s="167" t="s">
        <v>18</v>
      </c>
      <c r="E220" s="165" t="s">
        <v>16</v>
      </c>
      <c r="F220" s="165" t="str">
        <f>'регистрация выд заявок'!L228</f>
        <v>предоставление микрозайма</v>
      </c>
      <c r="G220" s="208">
        <f>'регистрация выд заявок'!K228</f>
        <v>3.7499999999999999E-2</v>
      </c>
      <c r="H220" s="192">
        <f>'регистрация выд заявок'!J228</f>
        <v>5000000</v>
      </c>
      <c r="I220" s="165" t="s">
        <v>443</v>
      </c>
      <c r="J220" s="165" t="s">
        <v>127</v>
      </c>
      <c r="K220" s="167" t="s">
        <v>20</v>
      </c>
    </row>
    <row r="221" spans="1:11" ht="33" customHeight="1" x14ac:dyDescent="0.2">
      <c r="A221" s="163">
        <f>'регистрация выд заявок'!E229</f>
        <v>44823</v>
      </c>
      <c r="B221" s="165" t="str">
        <f>'регистрация выд заявок'!H229</f>
        <v>ИП Лопатко А.В.</v>
      </c>
      <c r="C221" s="166">
        <f>'регистрация выд заявок'!I229</f>
        <v>740201339630</v>
      </c>
      <c r="D221" s="167" t="s">
        <v>193</v>
      </c>
      <c r="E221" s="168" t="s">
        <v>16</v>
      </c>
      <c r="F221" s="165" t="str">
        <f>'регистрация выд заявок'!L229</f>
        <v>предоставление микрозайма</v>
      </c>
      <c r="G221" s="208">
        <f>'регистрация выд заявок'!K229</f>
        <v>3.7499999999999999E-2</v>
      </c>
      <c r="H221" s="192">
        <f>'регистрация выд заявок'!J229</f>
        <v>4500000</v>
      </c>
      <c r="I221" s="165" t="s">
        <v>443</v>
      </c>
      <c r="J221" s="165" t="s">
        <v>127</v>
      </c>
      <c r="K221" s="167" t="s">
        <v>24</v>
      </c>
    </row>
    <row r="222" spans="1:11" ht="17.25" customHeight="1" x14ac:dyDescent="0.2">
      <c r="A222" s="163">
        <f>'регистрация выд заявок'!E230</f>
        <v>44824</v>
      </c>
      <c r="B222" s="165" t="str">
        <f>'регистрация выд заявок'!H230</f>
        <v xml:space="preserve">ООО «МНП ГРУПП» </v>
      </c>
      <c r="C222" s="166">
        <f>'регистрация выд заявок'!I230</f>
        <v>7455038770</v>
      </c>
      <c r="D222" s="167" t="s">
        <v>193</v>
      </c>
      <c r="E222" s="168" t="s">
        <v>16</v>
      </c>
      <c r="F222" s="165" t="str">
        <f>'регистрация выд заявок'!L230</f>
        <v>предоставление микрозайма</v>
      </c>
      <c r="G222" s="208">
        <f>'регистрация выд заявок'!K230</f>
        <v>3.7499999999999999E-2</v>
      </c>
      <c r="H222" s="192">
        <f>'регистрация выд заявок'!J230</f>
        <v>864000</v>
      </c>
      <c r="I222" s="165" t="s">
        <v>446</v>
      </c>
      <c r="J222" s="167" t="s">
        <v>128</v>
      </c>
      <c r="K222" s="167" t="s">
        <v>6</v>
      </c>
    </row>
    <row r="223" spans="1:11" ht="17.25" customHeight="1" x14ac:dyDescent="0.2">
      <c r="A223" s="163">
        <f>'регистрация выд заявок'!E231</f>
        <v>44825</v>
      </c>
      <c r="B223" s="165" t="str">
        <f>'регистрация выд заявок'!H231</f>
        <v>ООО «Техтрон-Тт»</v>
      </c>
      <c r="C223" s="166">
        <f>'регистрация выд заявок'!I231</f>
        <v>7451299361</v>
      </c>
      <c r="D223" s="167" t="s">
        <v>18</v>
      </c>
      <c r="E223" s="168" t="s">
        <v>16</v>
      </c>
      <c r="F223" s="165" t="str">
        <f>'регистрация выд заявок'!L231</f>
        <v>предоставление микрозайма</v>
      </c>
      <c r="G223" s="208">
        <f>'регистрация выд заявок'!K231</f>
        <v>0.03</v>
      </c>
      <c r="H223" s="192">
        <f>'регистрация выд заявок'!J231</f>
        <v>5000000</v>
      </c>
      <c r="I223" s="165" t="s">
        <v>448</v>
      </c>
      <c r="J223" s="167" t="s">
        <v>127</v>
      </c>
      <c r="K223" s="167" t="s">
        <v>4</v>
      </c>
    </row>
    <row r="224" spans="1:11" ht="17.25" customHeight="1" x14ac:dyDescent="0.2">
      <c r="A224" s="163">
        <f>'регистрация выд заявок'!E232</f>
        <v>44825</v>
      </c>
      <c r="B224" s="165" t="str">
        <f>'регистрация выд заявок'!H232</f>
        <v>ООО "Техпро"</v>
      </c>
      <c r="C224" s="166">
        <f>'регистрация выд заявок'!I232</f>
        <v>7456044783</v>
      </c>
      <c r="D224" s="167" t="s">
        <v>193</v>
      </c>
      <c r="E224" s="168" t="s">
        <v>16</v>
      </c>
      <c r="F224" s="165" t="str">
        <f>'регистрация выд заявок'!L232</f>
        <v>предоставление микрозайма</v>
      </c>
      <c r="G224" s="208">
        <f>'регистрация выд заявок'!K232</f>
        <v>3.7499999999999999E-2</v>
      </c>
      <c r="H224" s="192">
        <f>'регистрация выд заявок'!J232</f>
        <v>1500000</v>
      </c>
      <c r="I224" s="165" t="s">
        <v>448</v>
      </c>
      <c r="J224" s="165" t="s">
        <v>127</v>
      </c>
      <c r="K224" s="167" t="s">
        <v>6</v>
      </c>
    </row>
    <row r="225" spans="1:11" ht="24.75" customHeight="1" x14ac:dyDescent="0.2">
      <c r="A225" s="163">
        <f>'регистрация выд заявок'!E233</f>
        <v>44825</v>
      </c>
      <c r="B225" s="165" t="str">
        <f>'регистрация выд заявок'!H233</f>
        <v>ИП Шубин Е.Г.</v>
      </c>
      <c r="C225" s="166" t="str">
        <f>'регистрация выд заявок'!I233</f>
        <v>741002028382</v>
      </c>
      <c r="D225" s="167" t="s">
        <v>193</v>
      </c>
      <c r="E225" s="168" t="s">
        <v>16</v>
      </c>
      <c r="F225" s="165" t="str">
        <f>'регистрация выд заявок'!L233</f>
        <v>предоставление микрозайма</v>
      </c>
      <c r="G225" s="208">
        <f>'регистрация выд заявок'!K233</f>
        <v>7.4999999999999997E-2</v>
      </c>
      <c r="H225" s="192">
        <f>'регистрация выд заявок'!J233</f>
        <v>1000000</v>
      </c>
      <c r="I225" s="165" t="s">
        <v>451</v>
      </c>
      <c r="J225" s="165" t="s">
        <v>127</v>
      </c>
      <c r="K225" s="167" t="s">
        <v>41</v>
      </c>
    </row>
    <row r="226" spans="1:11" ht="49.5" customHeight="1" x14ac:dyDescent="0.2">
      <c r="A226" s="163">
        <f>'регистрация выд заявок'!E234</f>
        <v>44830</v>
      </c>
      <c r="B226" s="165" t="str">
        <f>'регистрация выд заявок'!H234</f>
        <v>ООО "МТПК"</v>
      </c>
      <c r="C226" s="166">
        <f>'регистрация выд заявок'!I234</f>
        <v>7456023776</v>
      </c>
      <c r="D226" s="167" t="s">
        <v>193</v>
      </c>
      <c r="E226" s="168" t="s">
        <v>16</v>
      </c>
      <c r="F226" s="165" t="str">
        <f>'регистрация выд заявок'!L234</f>
        <v>предоставление займа</v>
      </c>
      <c r="G226" s="208">
        <f>'регистрация выд заявок'!K234</f>
        <v>6.5000000000000002E-2</v>
      </c>
      <c r="H226" s="192">
        <f>'регистрация выд заявок'!J234</f>
        <v>15000000</v>
      </c>
      <c r="I226" s="165" t="s">
        <v>457</v>
      </c>
      <c r="J226" s="167" t="s">
        <v>127</v>
      </c>
      <c r="K226" s="167" t="s">
        <v>6</v>
      </c>
    </row>
    <row r="227" spans="1:11" ht="17.25" customHeight="1" x14ac:dyDescent="0.2">
      <c r="A227" s="163">
        <f>'регистрация выд заявок'!E235</f>
        <v>44831</v>
      </c>
      <c r="B227" s="165" t="str">
        <f>'регистрация выд заявок'!H235</f>
        <v>ИП Видгоф А.Б.</v>
      </c>
      <c r="C227" s="166">
        <f>'регистрация выд заявок'!I235</f>
        <v>745216156540</v>
      </c>
      <c r="D227" s="167" t="s">
        <v>193</v>
      </c>
      <c r="E227" s="168" t="s">
        <v>16</v>
      </c>
      <c r="F227" s="165" t="str">
        <f>'регистрация выд заявок'!L235</f>
        <v>предоставление микрозайма</v>
      </c>
      <c r="G227" s="208">
        <f>'регистрация выд заявок'!K235</f>
        <v>0.03</v>
      </c>
      <c r="H227" s="192">
        <f>'регистрация выд заявок'!J235</f>
        <v>5000000</v>
      </c>
      <c r="I227" s="165" t="s">
        <v>455</v>
      </c>
      <c r="J227" s="165" t="s">
        <v>127</v>
      </c>
      <c r="K227" s="167" t="s">
        <v>4</v>
      </c>
    </row>
    <row r="228" spans="1:11" ht="17.25" customHeight="1" x14ac:dyDescent="0.2">
      <c r="A228" s="163">
        <f>'регистрация выд заявок'!E236</f>
        <v>44831</v>
      </c>
      <c r="B228" s="165" t="str">
        <f>'регистрация выд заявок'!H236</f>
        <v>ООО "ЗАВОД ДИРСТ"</v>
      </c>
      <c r="C228" s="166">
        <f>'регистрация выд заявок'!I236</f>
        <v>7411069403</v>
      </c>
      <c r="D228" s="167" t="s">
        <v>18</v>
      </c>
      <c r="E228" s="168" t="s">
        <v>16</v>
      </c>
      <c r="F228" s="165" t="str">
        <f>'регистрация выд заявок'!L236</f>
        <v>предоставление займа</v>
      </c>
      <c r="G228" s="208">
        <f>'регистрация выд заявок'!K236</f>
        <v>6.5000000000000002E-2</v>
      </c>
      <c r="H228" s="192">
        <f>'регистрация выд заявок'!J236</f>
        <v>15000000</v>
      </c>
      <c r="I228" s="167" t="s">
        <v>456</v>
      </c>
      <c r="J228" s="209" t="s">
        <v>127</v>
      </c>
      <c r="K228" s="167" t="s">
        <v>4</v>
      </c>
    </row>
    <row r="229" spans="1:11" ht="33" customHeight="1" x14ac:dyDescent="0.2">
      <c r="A229" s="163">
        <f>'регистрация выд заявок'!E237</f>
        <v>44832</v>
      </c>
      <c r="B229" s="165" t="str">
        <f>'регистрация выд заявок'!H237</f>
        <v>ООО НПК "ИНКО"</v>
      </c>
      <c r="C229" s="166">
        <f>'регистрация выд заявок'!I237</f>
        <v>7460019042</v>
      </c>
      <c r="D229" s="167" t="s">
        <v>18</v>
      </c>
      <c r="E229" s="168" t="s">
        <v>16</v>
      </c>
      <c r="F229" s="165" t="str">
        <f>'регистрация выд заявок'!L237</f>
        <v>предоставление займа</v>
      </c>
      <c r="G229" s="208">
        <f>'регистрация выд заявок'!K237</f>
        <v>6.5000000000000002E-2</v>
      </c>
      <c r="H229" s="192">
        <f>'регистрация выд заявок'!J237</f>
        <v>10000000</v>
      </c>
      <c r="I229" s="165" t="s">
        <v>458</v>
      </c>
      <c r="J229" s="165" t="s">
        <v>127</v>
      </c>
      <c r="K229" s="167" t="s">
        <v>4</v>
      </c>
    </row>
    <row r="230" spans="1:11" ht="17.25" customHeight="1" thickBot="1" x14ac:dyDescent="0.25">
      <c r="A230" s="210">
        <f>'регистрация выд заявок'!E239</f>
        <v>44834</v>
      </c>
      <c r="B230" s="211" t="str">
        <f>'регистрация выд заявок'!H239</f>
        <v>ИП Темников М.В.</v>
      </c>
      <c r="C230" s="212">
        <f>'регистрация выд заявок'!I239</f>
        <v>745110045431</v>
      </c>
      <c r="D230" s="213" t="s">
        <v>193</v>
      </c>
      <c r="E230" s="194" t="s">
        <v>16</v>
      </c>
      <c r="F230" s="211" t="str">
        <f>'регистрация выд заявок'!L239</f>
        <v>предоставление микрозайма</v>
      </c>
      <c r="G230" s="214">
        <f>'регистрация выд заявок'!K239</f>
        <v>7.4999999999999997E-2</v>
      </c>
      <c r="H230" s="215">
        <f>'регистрация выд заявок'!J239</f>
        <v>1400000</v>
      </c>
      <c r="I230" s="213" t="s">
        <v>462</v>
      </c>
      <c r="J230" s="213" t="s">
        <v>127</v>
      </c>
      <c r="K230" s="213" t="s">
        <v>4</v>
      </c>
    </row>
    <row r="231" spans="1:11" ht="17.25" customHeight="1" x14ac:dyDescent="0.2">
      <c r="A231" s="216">
        <f>'регистрация выд заявок'!E240</f>
        <v>44837</v>
      </c>
      <c r="B231" s="217" t="str">
        <f>'регистрация выд заявок'!H240</f>
        <v>ООО "ЗЗСК-Сервис"</v>
      </c>
      <c r="C231" s="218">
        <f>'регистрация выд заявок'!I240</f>
        <v>7404060819</v>
      </c>
      <c r="D231" s="167" t="s">
        <v>193</v>
      </c>
      <c r="E231" s="164" t="s">
        <v>16</v>
      </c>
      <c r="F231" s="217" t="str">
        <f>'регистрация выд заявок'!L240</f>
        <v>предоставление микрозайма</v>
      </c>
      <c r="G231" s="169">
        <f>'регистрация выд заявок'!K240</f>
        <v>0.03</v>
      </c>
      <c r="H231" s="170">
        <f>'регистрация выд заявок'!J240</f>
        <v>3000000</v>
      </c>
      <c r="I231" s="167" t="s">
        <v>463</v>
      </c>
      <c r="J231" s="219" t="s">
        <v>128</v>
      </c>
      <c r="K231" s="219" t="s">
        <v>10</v>
      </c>
    </row>
    <row r="232" spans="1:11" ht="17.25" customHeight="1" x14ac:dyDescent="0.2">
      <c r="A232" s="163">
        <f>'регистрация выд заявок'!E241</f>
        <v>44837</v>
      </c>
      <c r="B232" s="165" t="str">
        <f>'регистрация выд заявок'!H241</f>
        <v>ИП Алексахин И.Ю.</v>
      </c>
      <c r="C232" s="166" t="str">
        <f>'регистрация выд заявок'!I241</f>
        <v>744720319032</v>
      </c>
      <c r="D232" s="167" t="s">
        <v>193</v>
      </c>
      <c r="E232" s="168" t="s">
        <v>16</v>
      </c>
      <c r="F232" s="165" t="str">
        <f>'регистрация выд заявок'!L241</f>
        <v>предоставление микрозайма</v>
      </c>
      <c r="G232" s="169">
        <f>'регистрация выд заявок'!K241</f>
        <v>7.4999999999999997E-2</v>
      </c>
      <c r="H232" s="170">
        <f>'регистрация выд заявок'!J241</f>
        <v>5000000</v>
      </c>
      <c r="I232" s="167" t="s">
        <v>463</v>
      </c>
      <c r="J232" s="165" t="s">
        <v>127</v>
      </c>
      <c r="K232" s="167" t="s">
        <v>4</v>
      </c>
    </row>
    <row r="233" spans="1:11" ht="29.25" customHeight="1" x14ac:dyDescent="0.2">
      <c r="A233" s="163">
        <f>'регистрация выд заявок'!E242</f>
        <v>44837</v>
      </c>
      <c r="B233" s="165" t="str">
        <f>'регистрация выд заявок'!H242</f>
        <v>ООО "Нефть-Сервис"</v>
      </c>
      <c r="C233" s="166">
        <f>'регистрация выд заявок'!I242</f>
        <v>7451252814</v>
      </c>
      <c r="D233" s="167" t="s">
        <v>22</v>
      </c>
      <c r="E233" s="168" t="s">
        <v>16</v>
      </c>
      <c r="F233" s="165" t="str">
        <f>'регистрация выд заявок'!L242</f>
        <v>предоставление микрозайма</v>
      </c>
      <c r="G233" s="169">
        <f>'регистрация выд заявок'!K242</f>
        <v>0.03</v>
      </c>
      <c r="H233" s="170">
        <f>'регистрация выд заявок'!J242</f>
        <v>5000000</v>
      </c>
      <c r="I233" s="167" t="s">
        <v>468</v>
      </c>
      <c r="J233" s="167" t="s">
        <v>127</v>
      </c>
      <c r="K233" s="167" t="s">
        <v>4</v>
      </c>
    </row>
    <row r="234" spans="1:11" ht="17.25" customHeight="1" x14ac:dyDescent="0.2">
      <c r="A234" s="163">
        <f>'регистрация выд заявок'!E244</f>
        <v>44838</v>
      </c>
      <c r="B234" s="165" t="str">
        <f>'регистрация выд заявок'!H244</f>
        <v>ИП Рябинина З.А.</v>
      </c>
      <c r="C234" s="166">
        <f>'регистрация выд заявок'!I244</f>
        <v>744100849907</v>
      </c>
      <c r="D234" s="167" t="s">
        <v>193</v>
      </c>
      <c r="E234" s="168" t="s">
        <v>16</v>
      </c>
      <c r="F234" s="165" t="str">
        <f>'регистрация выд заявок'!L244</f>
        <v>предоставление микрозайма</v>
      </c>
      <c r="G234" s="169">
        <f>'регистрация выд заявок'!K244</f>
        <v>6.5000000000000002E-2</v>
      </c>
      <c r="H234" s="170">
        <f>'регистрация выд заявок'!J244</f>
        <v>2000000</v>
      </c>
      <c r="I234" s="167" t="s">
        <v>469</v>
      </c>
      <c r="J234" s="167" t="s">
        <v>127</v>
      </c>
      <c r="K234" s="167" t="s">
        <v>40</v>
      </c>
    </row>
    <row r="235" spans="1:11" ht="17.25" customHeight="1" x14ac:dyDescent="0.2">
      <c r="A235" s="163">
        <f>'регистрация выд заявок'!E245</f>
        <v>44838</v>
      </c>
      <c r="B235" s="165" t="str">
        <f>'регистрация выд заявок'!H245</f>
        <v>ИП Староверова И.В.</v>
      </c>
      <c r="C235" s="166">
        <f>'регистрация выд заявок'!I245</f>
        <v>744810468007</v>
      </c>
      <c r="D235" s="167" t="s">
        <v>193</v>
      </c>
      <c r="E235" s="168" t="s">
        <v>16</v>
      </c>
      <c r="F235" s="165" t="str">
        <f>'регистрация выд заявок'!L245</f>
        <v>предоставление микрозайма</v>
      </c>
      <c r="G235" s="169">
        <f>'регистрация выд заявок'!K245</f>
        <v>9.5000000000000001E-2</v>
      </c>
      <c r="H235" s="170">
        <f>'регистрация выд заявок'!J245</f>
        <v>170000</v>
      </c>
      <c r="I235" s="167" t="s">
        <v>469</v>
      </c>
      <c r="J235" s="167" t="s">
        <v>127</v>
      </c>
      <c r="K235" s="167" t="s">
        <v>4</v>
      </c>
    </row>
    <row r="236" spans="1:11" x14ac:dyDescent="0.2">
      <c r="A236" s="163">
        <f>'регистрация выд заявок'!E246</f>
        <v>44838</v>
      </c>
      <c r="B236" s="165" t="str">
        <f>'регистрация выд заявок'!H246</f>
        <v>ООО "Два стахановца"</v>
      </c>
      <c r="C236" s="166">
        <f>'регистрация выд заявок'!I246</f>
        <v>7447204818</v>
      </c>
      <c r="D236" s="167" t="s">
        <v>193</v>
      </c>
      <c r="E236" s="168" t="s">
        <v>16</v>
      </c>
      <c r="F236" s="165" t="str">
        <f>'регистрация выд заявок'!L246</f>
        <v>предоставление микрозайма</v>
      </c>
      <c r="G236" s="169">
        <f>'регистрация выд заявок'!K246</f>
        <v>0.03</v>
      </c>
      <c r="H236" s="170">
        <f>'регистрация выд заявок'!J246</f>
        <v>5000000</v>
      </c>
      <c r="I236" s="165" t="s">
        <v>469</v>
      </c>
      <c r="J236" s="167" t="s">
        <v>127</v>
      </c>
      <c r="K236" s="167" t="s">
        <v>4</v>
      </c>
    </row>
    <row r="237" spans="1:11" ht="17.25" customHeight="1" x14ac:dyDescent="0.2">
      <c r="A237" s="163">
        <f>'регистрация выд заявок'!E247</f>
        <v>44838</v>
      </c>
      <c r="B237" s="165" t="str">
        <f>'регистрация выд заявок'!H247</f>
        <v>ИП Ворсин А.В.</v>
      </c>
      <c r="C237" s="166">
        <f>'регистрация выд заявок'!I247</f>
        <v>451002726515</v>
      </c>
      <c r="D237" s="167" t="s">
        <v>193</v>
      </c>
      <c r="E237" s="168" t="s">
        <v>16</v>
      </c>
      <c r="F237" s="165" t="str">
        <f>'регистрация выд заявок'!L247</f>
        <v>предоставление микрозайма</v>
      </c>
      <c r="G237" s="169">
        <f>'регистрация выд заявок'!K247</f>
        <v>7.4999999999999997E-2</v>
      </c>
      <c r="H237" s="170">
        <f>'регистрация выд заявок'!J247</f>
        <v>350000</v>
      </c>
      <c r="I237" s="165" t="s">
        <v>469</v>
      </c>
      <c r="J237" s="165" t="s">
        <v>127</v>
      </c>
      <c r="K237" s="167" t="s">
        <v>4</v>
      </c>
    </row>
    <row r="238" spans="1:11" ht="17.25" customHeight="1" x14ac:dyDescent="0.2">
      <c r="A238" s="163">
        <f>'регистрация выд заявок'!E248</f>
        <v>44839</v>
      </c>
      <c r="B238" s="165" t="str">
        <f>'регистрация выд заявок'!H248</f>
        <v>ООО Ресурс-М</v>
      </c>
      <c r="C238" s="166">
        <f>'регистрация выд заявок'!I248</f>
        <v>7401013585</v>
      </c>
      <c r="D238" s="167" t="s">
        <v>193</v>
      </c>
      <c r="E238" s="168" t="s">
        <v>16</v>
      </c>
      <c r="F238" s="165" t="str">
        <f>'регистрация выд заявок'!L248</f>
        <v>предоставление микрозайма</v>
      </c>
      <c r="G238" s="169">
        <f>'регистрация выд заявок'!K248</f>
        <v>7.4999999999999997E-2</v>
      </c>
      <c r="H238" s="170">
        <f>'регистрация выд заявок'!J248</f>
        <v>5000000</v>
      </c>
      <c r="I238" s="165" t="s">
        <v>475</v>
      </c>
      <c r="J238" s="165" t="s">
        <v>127</v>
      </c>
      <c r="K238" s="167" t="s">
        <v>31</v>
      </c>
    </row>
    <row r="239" spans="1:11" ht="17.25" customHeight="1" x14ac:dyDescent="0.2">
      <c r="A239" s="163">
        <f>'регистрация выд заявок'!E249</f>
        <v>44840</v>
      </c>
      <c r="B239" s="165" t="str">
        <f>'регистрация выд заявок'!H249</f>
        <v>ООО "Нейронек"</v>
      </c>
      <c r="C239" s="166">
        <f>'регистрация выд заявок'!I249</f>
        <v>7448164893</v>
      </c>
      <c r="D239" s="167" t="s">
        <v>18</v>
      </c>
      <c r="E239" s="168" t="s">
        <v>16</v>
      </c>
      <c r="F239" s="165" t="str">
        <f>'регистрация выд заявок'!L249</f>
        <v>предоставление микрозайма</v>
      </c>
      <c r="G239" s="169">
        <f>'регистрация выд заявок'!K249</f>
        <v>7.4999999999999997E-2</v>
      </c>
      <c r="H239" s="170">
        <f>'регистрация выд заявок'!J249</f>
        <v>5000000</v>
      </c>
      <c r="I239" s="165" t="s">
        <v>474</v>
      </c>
      <c r="J239" s="165" t="s">
        <v>127</v>
      </c>
      <c r="K239" s="167" t="s">
        <v>4</v>
      </c>
    </row>
    <row r="240" spans="1:11" ht="28.5" customHeight="1" x14ac:dyDescent="0.2">
      <c r="A240" s="163">
        <f>'регистрация выд заявок'!E250</f>
        <v>44844</v>
      </c>
      <c r="B240" s="165" t="str">
        <f>'регистрация выд заявок'!H250</f>
        <v>ООО "ЧРПЗ №1"</v>
      </c>
      <c r="C240" s="166">
        <f>'регистрация выд заявок'!I250</f>
        <v>7452079104</v>
      </c>
      <c r="D240" s="167" t="s">
        <v>193</v>
      </c>
      <c r="E240" s="168" t="s">
        <v>16</v>
      </c>
      <c r="F240" s="165" t="str">
        <f>'регистрация выд заявок'!L250</f>
        <v>предоставление микрозайма</v>
      </c>
      <c r="G240" s="169">
        <f>'регистрация выд заявок'!K250</f>
        <v>7.4999999999999997E-2</v>
      </c>
      <c r="H240" s="170">
        <f>'регистрация выд заявок'!J250</f>
        <v>1700000</v>
      </c>
      <c r="I240" s="165" t="s">
        <v>478</v>
      </c>
      <c r="J240" s="165" t="s">
        <v>127</v>
      </c>
      <c r="K240" s="167" t="s">
        <v>4</v>
      </c>
    </row>
    <row r="241" spans="1:11" ht="24.75" customHeight="1" x14ac:dyDescent="0.2">
      <c r="A241" s="163">
        <f>'регистрация выд заявок'!E251</f>
        <v>44844</v>
      </c>
      <c r="B241" s="165" t="str">
        <f>'регистрация выд заявок'!H251</f>
        <v>ООО "Урал-Полимер"</v>
      </c>
      <c r="C241" s="166">
        <f>'регистрация выд заявок'!I251</f>
        <v>7415044505</v>
      </c>
      <c r="D241" s="167" t="s">
        <v>22</v>
      </c>
      <c r="E241" s="168" t="s">
        <v>16</v>
      </c>
      <c r="F241" s="165" t="str">
        <f>'регистрация выд заявок'!L251</f>
        <v>предоставление займа</v>
      </c>
      <c r="G241" s="169">
        <f>'регистрация выд заявок'!K251</f>
        <v>6.5000000000000002E-2</v>
      </c>
      <c r="H241" s="170">
        <f>'регистрация выд заявок'!J251</f>
        <v>11800000</v>
      </c>
      <c r="I241" s="165" t="s">
        <v>478</v>
      </c>
      <c r="J241" s="167" t="s">
        <v>127</v>
      </c>
      <c r="K241" s="167" t="s">
        <v>9</v>
      </c>
    </row>
    <row r="242" spans="1:11" ht="29.25" customHeight="1" x14ac:dyDescent="0.2">
      <c r="A242" s="163">
        <f>'регистрация выд заявок'!E252</f>
        <v>44844</v>
      </c>
      <c r="B242" s="165" t="str">
        <f>'регистрация выд заявок'!H252</f>
        <v>ООО "Урал-Полимер"</v>
      </c>
      <c r="C242" s="166">
        <f>'регистрация выд заявок'!I252</f>
        <v>7415044505</v>
      </c>
      <c r="D242" s="167" t="s">
        <v>22</v>
      </c>
      <c r="E242" s="168" t="s">
        <v>16</v>
      </c>
      <c r="F242" s="165" t="str">
        <f>'регистрация выд заявок'!L252</f>
        <v>предоставление микрозайма</v>
      </c>
      <c r="G242" s="169">
        <f>'регистрация выд заявок'!K252</f>
        <v>3.7499999999999999E-2</v>
      </c>
      <c r="H242" s="170">
        <f>'регистрация выд заявок'!J252</f>
        <v>2000000</v>
      </c>
      <c r="I242" s="165" t="s">
        <v>479</v>
      </c>
      <c r="J242" s="167" t="s">
        <v>127</v>
      </c>
      <c r="K242" s="167" t="s">
        <v>9</v>
      </c>
    </row>
    <row r="243" spans="1:11" ht="17.25" customHeight="1" x14ac:dyDescent="0.2">
      <c r="A243" s="163">
        <f>'регистрация выд заявок'!E253</f>
        <v>44844</v>
      </c>
      <c r="B243" s="165" t="str">
        <f>'регистрация выд заявок'!H253</f>
        <v>ООО "РЕВОРК"</v>
      </c>
      <c r="C243" s="166">
        <f>'регистрация выд заявок'!I253</f>
        <v>7453283367</v>
      </c>
      <c r="D243" s="167" t="s">
        <v>18</v>
      </c>
      <c r="E243" s="168" t="s">
        <v>16</v>
      </c>
      <c r="F243" s="165" t="str">
        <f>'регистрация выд заявок'!L253</f>
        <v>предоставление микрозайма</v>
      </c>
      <c r="G243" s="169">
        <f>'регистрация выд заявок'!K253</f>
        <v>7.4999999999999997E-2</v>
      </c>
      <c r="H243" s="170">
        <f>'регистрация выд заявок'!J253</f>
        <v>4000000</v>
      </c>
      <c r="I243" s="165" t="s">
        <v>478</v>
      </c>
      <c r="J243" s="167" t="s">
        <v>127</v>
      </c>
      <c r="K243" s="167" t="s">
        <v>4</v>
      </c>
    </row>
    <row r="244" spans="1:11" ht="17.25" customHeight="1" x14ac:dyDescent="0.2">
      <c r="A244" s="163">
        <f>'регистрация выд заявок'!E254</f>
        <v>44846</v>
      </c>
      <c r="B244" s="165" t="str">
        <f>'регистрация выд заявок'!H254</f>
        <v>ООО ТД "Росава"</v>
      </c>
      <c r="C244" s="166">
        <f>'регистрация выд заявок'!I254</f>
        <v>7460025423</v>
      </c>
      <c r="D244" s="167" t="s">
        <v>18</v>
      </c>
      <c r="E244" s="168" t="s">
        <v>16</v>
      </c>
      <c r="F244" s="165" t="str">
        <f>'регистрация выд заявок'!L254</f>
        <v>предоставление микрозайма</v>
      </c>
      <c r="G244" s="169">
        <f>'регистрация выд заявок'!K254</f>
        <v>0.03</v>
      </c>
      <c r="H244" s="170">
        <f>'регистрация выд заявок'!J254</f>
        <v>2500000</v>
      </c>
      <c r="I244" s="165" t="s">
        <v>484</v>
      </c>
      <c r="J244" s="167" t="s">
        <v>128</v>
      </c>
      <c r="K244" s="167" t="s">
        <v>4</v>
      </c>
    </row>
    <row r="245" spans="1:11" ht="17.25" customHeight="1" x14ac:dyDescent="0.2">
      <c r="A245" s="163">
        <f>'регистрация выд заявок'!E255</f>
        <v>44848</v>
      </c>
      <c r="B245" s="165" t="str">
        <f>'регистрация выд заявок'!H255</f>
        <v>Бардадын А.О.</v>
      </c>
      <c r="C245" s="166">
        <f>'регистрация выд заявок'!I255</f>
        <v>745213459120</v>
      </c>
      <c r="D245" s="167" t="s">
        <v>26</v>
      </c>
      <c r="E245" s="168" t="s">
        <v>16</v>
      </c>
      <c r="F245" s="165" t="str">
        <f>'регистрация выд заявок'!L255</f>
        <v>предоставление микрозайма</v>
      </c>
      <c r="G245" s="169">
        <f>'регистрация выд заявок'!K255</f>
        <v>7.4999999999999997E-2</v>
      </c>
      <c r="H245" s="170">
        <f>'регистрация выд заявок'!J255</f>
        <v>300000</v>
      </c>
      <c r="I245" s="165" t="s">
        <v>483</v>
      </c>
      <c r="J245" s="167" t="s">
        <v>127</v>
      </c>
      <c r="K245" s="167" t="s">
        <v>4</v>
      </c>
    </row>
    <row r="246" spans="1:11" ht="17.25" customHeight="1" x14ac:dyDescent="0.2">
      <c r="A246" s="163">
        <f>'регистрация выд заявок'!E256</f>
        <v>44851</v>
      </c>
      <c r="B246" s="165" t="str">
        <f>'регистрация выд заявок'!H256</f>
        <v>ООО "ПК УРАЛПРОЕКТ"</v>
      </c>
      <c r="C246" s="166">
        <f>'регистрация выд заявок'!I256</f>
        <v>7415075253</v>
      </c>
      <c r="D246" s="167" t="s">
        <v>193</v>
      </c>
      <c r="E246" s="168" t="s">
        <v>16</v>
      </c>
      <c r="F246" s="165" t="str">
        <f>'регистрация выд заявок'!L256</f>
        <v>предоставление микрозайма</v>
      </c>
      <c r="G246" s="169">
        <f>'регистрация выд заявок'!K256</f>
        <v>3.7499999999999999E-2</v>
      </c>
      <c r="H246" s="170">
        <f>'регистрация выд заявок'!J256</f>
        <v>5000000</v>
      </c>
      <c r="I246" s="209" t="s">
        <v>486</v>
      </c>
      <c r="J246" s="165" t="s">
        <v>127</v>
      </c>
      <c r="K246" s="167" t="s">
        <v>10</v>
      </c>
    </row>
    <row r="247" spans="1:11" ht="17.25" customHeight="1" x14ac:dyDescent="0.2">
      <c r="A247" s="163">
        <f>'регистрация выд заявок'!E257</f>
        <v>44852</v>
      </c>
      <c r="B247" s="165" t="str">
        <f>'регистрация выд заявок'!H257</f>
        <v>ООО "ТД УТЗПК"</v>
      </c>
      <c r="C247" s="166" t="str">
        <f>'регистрация выд заявок'!I257</f>
        <v xml:space="preserve">	7413022023</v>
      </c>
      <c r="D247" s="167" t="s">
        <v>193</v>
      </c>
      <c r="E247" s="168" t="s">
        <v>16</v>
      </c>
      <c r="F247" s="165" t="str">
        <f>'регистрация выд заявок'!L257</f>
        <v>предоставление микрозайма</v>
      </c>
      <c r="G247" s="169">
        <f>'регистрация выд заявок'!K257</f>
        <v>0.03</v>
      </c>
      <c r="H247" s="170">
        <f>'регистрация выд заявок'!J257</f>
        <v>5000000</v>
      </c>
      <c r="I247" s="165" t="s">
        <v>488</v>
      </c>
      <c r="J247" s="165" t="s">
        <v>127</v>
      </c>
      <c r="K247" s="167" t="s">
        <v>20</v>
      </c>
    </row>
    <row r="248" spans="1:11" ht="35.25" customHeight="1" x14ac:dyDescent="0.2">
      <c r="A248" s="163">
        <f>'регистрация выд заявок'!E258</f>
        <v>44852</v>
      </c>
      <c r="B248" s="165" t="str">
        <f>'регистрация выд заявок'!H258</f>
        <v>АО "УТК"</v>
      </c>
      <c r="C248" s="166">
        <f>'регистрация выд заявок'!I258</f>
        <v>7422045299</v>
      </c>
      <c r="D248" s="167" t="s">
        <v>18</v>
      </c>
      <c r="E248" s="168" t="s">
        <v>16</v>
      </c>
      <c r="F248" s="165" t="str">
        <f>'регистрация выд заявок'!L258</f>
        <v>предоставление микрозайма</v>
      </c>
      <c r="G248" s="169">
        <f>'регистрация выд заявок'!K258</f>
        <v>0.03</v>
      </c>
      <c r="H248" s="170">
        <f>'регистрация выд заявок'!J258</f>
        <v>5000000</v>
      </c>
      <c r="I248" s="165" t="s">
        <v>488</v>
      </c>
      <c r="J248" s="165" t="s">
        <v>127</v>
      </c>
      <c r="K248" s="167" t="s">
        <v>20</v>
      </c>
    </row>
    <row r="249" spans="1:11" ht="33.75" customHeight="1" x14ac:dyDescent="0.2">
      <c r="A249" s="163">
        <f>'регистрация выд заявок'!E259</f>
        <v>44853</v>
      </c>
      <c r="B249" s="165" t="str">
        <f>'регистрация выд заявок'!H259</f>
        <v>ИП Филимонова А.С.</v>
      </c>
      <c r="C249" s="166">
        <f>'регистрация выд заявок'!I259</f>
        <v>744804487474</v>
      </c>
      <c r="D249" s="167" t="s">
        <v>193</v>
      </c>
      <c r="E249" s="168" t="s">
        <v>16</v>
      </c>
      <c r="F249" s="165" t="str">
        <f>'регистрация выд заявок'!L259</f>
        <v>предоставление микрозайма</v>
      </c>
      <c r="G249" s="169">
        <f>'регистрация выд заявок'!K259</f>
        <v>7.4999999999999997E-2</v>
      </c>
      <c r="H249" s="170">
        <f>'регистрация выд заявок'!J259</f>
        <v>5000000</v>
      </c>
      <c r="I249" s="165" t="s">
        <v>489</v>
      </c>
      <c r="J249" s="167" t="s">
        <v>127</v>
      </c>
      <c r="K249" s="167" t="s">
        <v>4</v>
      </c>
    </row>
    <row r="250" spans="1:11" ht="36.75" customHeight="1" x14ac:dyDescent="0.2">
      <c r="A250" s="163">
        <f>'регистрация выд заявок'!E260</f>
        <v>44854</v>
      </c>
      <c r="B250" s="165" t="str">
        <f>'регистрация выд заявок'!H260</f>
        <v>ИП Иванов А.В.</v>
      </c>
      <c r="C250" s="166">
        <f>'регистрация выд заявок'!I260</f>
        <v>740200565570</v>
      </c>
      <c r="D250" s="167" t="s">
        <v>193</v>
      </c>
      <c r="E250" s="168" t="s">
        <v>16</v>
      </c>
      <c r="F250" s="165" t="str">
        <f>'регистрация выд заявок'!L260</f>
        <v>предоставление микрозайма</v>
      </c>
      <c r="G250" s="169">
        <f>'регистрация выд заявок'!K260</f>
        <v>3.7499999999999999E-2</v>
      </c>
      <c r="H250" s="170">
        <f>'регистрация выд заявок'!J260</f>
        <v>640000</v>
      </c>
      <c r="I250" s="165" t="s">
        <v>495</v>
      </c>
      <c r="J250" s="167" t="s">
        <v>127</v>
      </c>
      <c r="K250" s="167" t="s">
        <v>24</v>
      </c>
    </row>
    <row r="251" spans="1:11" ht="17.25" customHeight="1" x14ac:dyDescent="0.2">
      <c r="A251" s="163">
        <f>'регистрация выд заявок'!E261</f>
        <v>44855</v>
      </c>
      <c r="B251" s="165" t="str">
        <f>'регистрация выд заявок'!H261</f>
        <v>ООО "ТК Рахторг"</v>
      </c>
      <c r="C251" s="166">
        <f>'регистрация выд заявок'!I261</f>
        <v>7448234759</v>
      </c>
      <c r="D251" s="167" t="s">
        <v>193</v>
      </c>
      <c r="E251" s="168" t="s">
        <v>16</v>
      </c>
      <c r="F251" s="165" t="str">
        <f>'регистрация выд заявок'!L261</f>
        <v>предоставление микрозайма</v>
      </c>
      <c r="G251" s="169">
        <f>'регистрация выд заявок'!K261</f>
        <v>7.4999999999999997E-2</v>
      </c>
      <c r="H251" s="170">
        <f>'регистрация выд заявок'!J261</f>
        <v>1600000</v>
      </c>
      <c r="I251" s="167" t="s">
        <v>493</v>
      </c>
      <c r="J251" s="167" t="s">
        <v>127</v>
      </c>
      <c r="K251" s="167" t="s">
        <v>4</v>
      </c>
    </row>
    <row r="252" spans="1:11" ht="17.25" customHeight="1" x14ac:dyDescent="0.2">
      <c r="A252" s="163">
        <f>'регистрация выд заявок'!E262</f>
        <v>44858</v>
      </c>
      <c r="B252" s="165" t="str">
        <f>'регистрация выд заявок'!H262</f>
        <v>ООО "Тит"</v>
      </c>
      <c r="C252" s="166">
        <f>'регистрация выд заявок'!I262</f>
        <v>7444027705</v>
      </c>
      <c r="D252" s="167" t="s">
        <v>18</v>
      </c>
      <c r="E252" s="168" t="s">
        <v>16</v>
      </c>
      <c r="F252" s="165" t="str">
        <f>'регистрация выд заявок'!L262</f>
        <v>предоставление микрозайма</v>
      </c>
      <c r="G252" s="169">
        <f>'регистрация выд заявок'!K262</f>
        <v>3.7499999999999999E-2</v>
      </c>
      <c r="H252" s="170">
        <f>'регистрация выд заявок'!J262</f>
        <v>4600000</v>
      </c>
      <c r="I252" s="165" t="s">
        <v>497</v>
      </c>
      <c r="J252" s="165" t="s">
        <v>127</v>
      </c>
      <c r="K252" s="167" t="s">
        <v>6</v>
      </c>
    </row>
    <row r="253" spans="1:11" ht="17.25" customHeight="1" x14ac:dyDescent="0.2">
      <c r="A253" s="163">
        <f>'регистрация выд заявок'!E263</f>
        <v>44859</v>
      </c>
      <c r="B253" s="165" t="str">
        <f>'регистрация выд заявок'!H263</f>
        <v>ИП Мифтахов Р.З.</v>
      </c>
      <c r="C253" s="166">
        <f>'регистрация выд заявок'!I263</f>
        <v>744403306040</v>
      </c>
      <c r="D253" s="167" t="s">
        <v>193</v>
      </c>
      <c r="E253" s="168" t="s">
        <v>16</v>
      </c>
      <c r="F253" s="165" t="str">
        <f>'регистрация выд заявок'!L263</f>
        <v>предоставление микрозайма</v>
      </c>
      <c r="G253" s="169">
        <f>'регистрация выд заявок'!K263</f>
        <v>3.7499999999999999E-2</v>
      </c>
      <c r="H253" s="170">
        <f>'регистрация выд заявок'!J263</f>
        <v>2500000</v>
      </c>
      <c r="I253" s="165" t="s">
        <v>500</v>
      </c>
      <c r="J253" s="165" t="s">
        <v>127</v>
      </c>
      <c r="K253" s="167" t="s">
        <v>6</v>
      </c>
    </row>
    <row r="254" spans="1:11" ht="17.25" customHeight="1" x14ac:dyDescent="0.2">
      <c r="A254" s="163">
        <f>'регистрация выд заявок'!E264</f>
        <v>44860</v>
      </c>
      <c r="B254" s="165" t="str">
        <f>'регистрация выд заявок'!H264</f>
        <v>ООО "НВК Групп"</v>
      </c>
      <c r="C254" s="166">
        <f>'регистрация выд заявок'!I264</f>
        <v>7447284838</v>
      </c>
      <c r="D254" s="167" t="s">
        <v>193</v>
      </c>
      <c r="E254" s="168" t="s">
        <v>16</v>
      </c>
      <c r="F254" s="165" t="str">
        <f>'регистрация выд заявок'!L264</f>
        <v>предоставление микрозайма</v>
      </c>
      <c r="G254" s="169">
        <f>'регистрация выд заявок'!K264</f>
        <v>7.4999999999999997E-2</v>
      </c>
      <c r="H254" s="170">
        <f>'регистрация выд заявок'!J264</f>
        <v>4500000</v>
      </c>
      <c r="I254" s="165" t="s">
        <v>502</v>
      </c>
      <c r="J254" s="167" t="s">
        <v>128</v>
      </c>
      <c r="K254" s="167" t="s">
        <v>4</v>
      </c>
    </row>
    <row r="255" spans="1:11" ht="31.5" customHeight="1" x14ac:dyDescent="0.2">
      <c r="A255" s="163">
        <f>'регистрация выд заявок'!E265</f>
        <v>44861</v>
      </c>
      <c r="B255" s="163" t="str">
        <f>'регистрация выд заявок'!H265</f>
        <v>Анцырева С.В.</v>
      </c>
      <c r="C255" s="166">
        <f>'регистрация выд заявок'!I265</f>
        <v>231120725943</v>
      </c>
      <c r="D255" s="167" t="s">
        <v>26</v>
      </c>
      <c r="E255" s="168" t="s">
        <v>16</v>
      </c>
      <c r="F255" s="165" t="str">
        <f>'регистрация выд заявок'!L265</f>
        <v>предоставление микрозайма</v>
      </c>
      <c r="G255" s="169">
        <f>'регистрация выд заявок'!K265</f>
        <v>3.7499999999999999E-2</v>
      </c>
      <c r="H255" s="170">
        <f>'регистрация выд заявок'!J265</f>
        <v>500000</v>
      </c>
      <c r="I255" s="165" t="s">
        <v>510</v>
      </c>
      <c r="J255" s="167" t="s">
        <v>127</v>
      </c>
      <c r="K255" s="167" t="s">
        <v>4</v>
      </c>
    </row>
    <row r="256" spans="1:11" ht="42" customHeight="1" x14ac:dyDescent="0.2">
      <c r="A256" s="163">
        <f>'регистрация выд заявок'!E266</f>
        <v>44862</v>
      </c>
      <c r="B256" s="163" t="str">
        <f>'регистрация выд заявок'!H266</f>
        <v>Сидоров С.В.</v>
      </c>
      <c r="C256" s="166">
        <f>'регистрация выд заявок'!I266</f>
        <v>271306855051</v>
      </c>
      <c r="D256" s="167" t="s">
        <v>26</v>
      </c>
      <c r="E256" s="168" t="s">
        <v>16</v>
      </c>
      <c r="F256" s="165" t="str">
        <f>'регистрация выд заявок'!L266</f>
        <v>предоставление микрозайма</v>
      </c>
      <c r="G256" s="169">
        <f>'регистрация выд заявок'!K266</f>
        <v>7.4999999999999997E-2</v>
      </c>
      <c r="H256" s="170">
        <f>'регистрация выд заявок'!J266</f>
        <v>300000</v>
      </c>
      <c r="I256" s="167" t="s">
        <v>508</v>
      </c>
      <c r="J256" s="167" t="s">
        <v>127</v>
      </c>
      <c r="K256" s="167" t="s">
        <v>10</v>
      </c>
    </row>
    <row r="257" spans="1:11" ht="17.25" customHeight="1" x14ac:dyDescent="0.2">
      <c r="A257" s="163">
        <f>'регистрация выд заявок'!E267</f>
        <v>44862</v>
      </c>
      <c r="B257" s="163" t="str">
        <f>'регистрация выд заявок'!H267</f>
        <v>ИП Снежко И.С.</v>
      </c>
      <c r="C257" s="166" t="str">
        <f>'регистрация выд заявок'!I267</f>
        <v>741741159578</v>
      </c>
      <c r="D257" s="167" t="s">
        <v>26</v>
      </c>
      <c r="E257" s="168" t="s">
        <v>16</v>
      </c>
      <c r="F257" s="165" t="str">
        <f>'регистрация выд заявок'!L267</f>
        <v>предоставление микрозайма</v>
      </c>
      <c r="G257" s="169">
        <f>'регистрация выд заявок'!K267</f>
        <v>3.7499999999999999E-2</v>
      </c>
      <c r="H257" s="170">
        <f>'регистрация выд заявок'!J267</f>
        <v>500000</v>
      </c>
      <c r="I257" s="167" t="s">
        <v>508</v>
      </c>
      <c r="J257" s="167" t="s">
        <v>127</v>
      </c>
      <c r="K257" s="167" t="s">
        <v>5</v>
      </c>
    </row>
    <row r="258" spans="1:11" ht="17.25" customHeight="1" x14ac:dyDescent="0.2">
      <c r="A258" s="163">
        <f>'регистрация выд заявок'!E268</f>
        <v>44865</v>
      </c>
      <c r="B258" s="163" t="str">
        <f>'регистрация выд заявок'!H268</f>
        <v>ООО "Теплоприбор"</v>
      </c>
      <c r="C258" s="166">
        <f>'регистрация выд заявок'!I268</f>
        <v>7402008563</v>
      </c>
      <c r="D258" s="167" t="s">
        <v>193</v>
      </c>
      <c r="E258" s="168" t="s">
        <v>16</v>
      </c>
      <c r="F258" s="165" t="str">
        <f>'регистрация выд заявок'!L268</f>
        <v>предоставление микрозайма</v>
      </c>
      <c r="G258" s="169">
        <f>'регистрация выд заявок'!K268</f>
        <v>3.7499999999999999E-2</v>
      </c>
      <c r="H258" s="170">
        <f>'регистрация выд заявок'!J268</f>
        <v>5000000</v>
      </c>
      <c r="I258" s="167" t="s">
        <v>512</v>
      </c>
      <c r="J258" s="167" t="s">
        <v>128</v>
      </c>
      <c r="K258" s="168" t="s">
        <v>24</v>
      </c>
    </row>
    <row r="259" spans="1:11" ht="17.25" customHeight="1" x14ac:dyDescent="0.2">
      <c r="A259" s="163">
        <f>'регистрация выд заявок'!E269</f>
        <v>44867</v>
      </c>
      <c r="B259" s="163" t="str">
        <f>'регистрация выд заявок'!H269</f>
        <v>ООО "Аллюр-Злат"</v>
      </c>
      <c r="C259" s="166">
        <f>'регистрация выд заявок'!I269</f>
        <v>7404036358</v>
      </c>
      <c r="D259" s="167" t="s">
        <v>193</v>
      </c>
      <c r="E259" s="168" t="s">
        <v>16</v>
      </c>
      <c r="F259" s="165" t="str">
        <f>'регистрация выд заявок'!L269</f>
        <v>предоставление микрозайма</v>
      </c>
      <c r="G259" s="169">
        <f>'регистрация выд заявок'!K269</f>
        <v>0.02</v>
      </c>
      <c r="H259" s="170">
        <f>'регистрация выд заявок'!J269</f>
        <v>1500000</v>
      </c>
      <c r="I259" s="165" t="s">
        <v>513</v>
      </c>
      <c r="J259" s="167" t="s">
        <v>127</v>
      </c>
      <c r="K259" s="167" t="s">
        <v>10</v>
      </c>
    </row>
    <row r="260" spans="1:11" ht="17.25" customHeight="1" x14ac:dyDescent="0.2">
      <c r="A260" s="163">
        <f>'регистрация выд заявок'!E270</f>
        <v>44867</v>
      </c>
      <c r="B260" s="163" t="str">
        <f>'регистрация выд заявок'!H270</f>
        <v>ИП Смирнова Т.Д.</v>
      </c>
      <c r="C260" s="166">
        <f>'регистрация выд заявок'!I270</f>
        <v>744719688846</v>
      </c>
      <c r="D260" s="167" t="s">
        <v>26</v>
      </c>
      <c r="E260" s="168" t="s">
        <v>16</v>
      </c>
      <c r="F260" s="165" t="str">
        <f>'регистрация выд заявок'!L270</f>
        <v>предоставление микрозайма</v>
      </c>
      <c r="G260" s="169">
        <f>'регистрация выд заявок'!K270</f>
        <v>7.4999999999999997E-2</v>
      </c>
      <c r="H260" s="170">
        <f>'регистрация выд заявок'!J270</f>
        <v>95000</v>
      </c>
      <c r="I260" s="165" t="s">
        <v>515</v>
      </c>
      <c r="J260" s="167" t="s">
        <v>127</v>
      </c>
      <c r="K260" s="167" t="s">
        <v>596</v>
      </c>
    </row>
    <row r="261" spans="1:11" ht="17.25" customHeight="1" x14ac:dyDescent="0.2">
      <c r="A261" s="163">
        <f>'регистрация выд заявок'!E271</f>
        <v>44868</v>
      </c>
      <c r="B261" s="163" t="str">
        <f>'регистрация выд заявок'!H271</f>
        <v>ИП Бондарь Е.И.</v>
      </c>
      <c r="C261" s="166" t="str">
        <f>'регистрация выд заявок'!I271</f>
        <v>740304011922</v>
      </c>
      <c r="D261" s="167" t="s">
        <v>193</v>
      </c>
      <c r="E261" s="168" t="s">
        <v>16</v>
      </c>
      <c r="F261" s="165" t="str">
        <f>'регистрация выд заявок'!L271</f>
        <v>предоставление микрозайма</v>
      </c>
      <c r="G261" s="169">
        <f>'регистрация выд заявок'!K271</f>
        <v>7.4999999999999997E-2</v>
      </c>
      <c r="H261" s="170">
        <f>'регистрация выд заявок'!J271</f>
        <v>1500000</v>
      </c>
      <c r="I261" s="167" t="s">
        <v>517</v>
      </c>
      <c r="J261" s="167" t="s">
        <v>128</v>
      </c>
      <c r="K261" s="167" t="s">
        <v>28</v>
      </c>
    </row>
    <row r="262" spans="1:11" ht="17.25" customHeight="1" x14ac:dyDescent="0.2">
      <c r="A262" s="163">
        <f>'регистрация выд заявок'!E272</f>
        <v>44868</v>
      </c>
      <c r="B262" s="163" t="str">
        <f>'регистрация выд заявок'!H272</f>
        <v>ИП Ахмадуллин А.Р.</v>
      </c>
      <c r="C262" s="166">
        <f>'регистрация выд заявок'!I272</f>
        <v>741802767696</v>
      </c>
      <c r="D262" s="167" t="s">
        <v>193</v>
      </c>
      <c r="E262" s="168" t="s">
        <v>16</v>
      </c>
      <c r="F262" s="165" t="str">
        <f>'регистрация выд заявок'!L272</f>
        <v>предоставление микрозайма</v>
      </c>
      <c r="G262" s="169">
        <f>'регистрация выд заявок'!K272</f>
        <v>7.4999999999999997E-2</v>
      </c>
      <c r="H262" s="170">
        <f>'регистрация выд заявок'!J272</f>
        <v>3000000</v>
      </c>
      <c r="I262" s="165" t="s">
        <v>517</v>
      </c>
      <c r="J262" s="167" t="s">
        <v>127</v>
      </c>
      <c r="K262" s="167" t="s">
        <v>27</v>
      </c>
    </row>
    <row r="263" spans="1:11" ht="17.25" customHeight="1" x14ac:dyDescent="0.2">
      <c r="A263" s="163">
        <f>'регистрация выд заявок'!E273</f>
        <v>44868</v>
      </c>
      <c r="B263" s="163" t="str">
        <f>'регистрация выд заявок'!H273</f>
        <v>ООО "ТД Электрика"</v>
      </c>
      <c r="C263" s="166">
        <f>'регистрация выд заявок'!I273</f>
        <v>7415091417</v>
      </c>
      <c r="D263" s="167" t="s">
        <v>193</v>
      </c>
      <c r="E263" s="168" t="s">
        <v>16</v>
      </c>
      <c r="F263" s="165" t="str">
        <f>'регистрация выд заявок'!L273</f>
        <v>предоставление микрозайма</v>
      </c>
      <c r="G263" s="169">
        <f>'регистрация выд заявок'!K273</f>
        <v>3.7499999999999999E-2</v>
      </c>
      <c r="H263" s="170">
        <f>'регистрация выд заявок'!J273</f>
        <v>5000000</v>
      </c>
      <c r="I263" s="165" t="s">
        <v>517</v>
      </c>
      <c r="J263" s="167" t="s">
        <v>127</v>
      </c>
      <c r="K263" s="167" t="s">
        <v>9</v>
      </c>
    </row>
    <row r="264" spans="1:11" ht="17.25" customHeight="1" x14ac:dyDescent="0.2">
      <c r="A264" s="163">
        <f>'регистрация выд заявок'!E274</f>
        <v>44868</v>
      </c>
      <c r="B264" s="163" t="str">
        <f>'регистрация выд заявок'!H274</f>
        <v>Хрущева О.Г.</v>
      </c>
      <c r="C264" s="166">
        <f>'регистрация выд заявок'!I274</f>
        <v>744807807690</v>
      </c>
      <c r="D264" s="167" t="s">
        <v>26</v>
      </c>
      <c r="E264" s="168" t="s">
        <v>16</v>
      </c>
      <c r="F264" s="165" t="str">
        <f>'регистрация выд заявок'!L274</f>
        <v>предоставление микрозайма</v>
      </c>
      <c r="G264" s="169">
        <f>'регистрация выд заявок'!K274</f>
        <v>7.4999999999999997E-2</v>
      </c>
      <c r="H264" s="170">
        <f>'регистрация выд заявок'!J274</f>
        <v>120000</v>
      </c>
      <c r="I264" s="165" t="s">
        <v>517</v>
      </c>
      <c r="J264" s="167" t="s">
        <v>127</v>
      </c>
      <c r="K264" s="167" t="s">
        <v>4</v>
      </c>
    </row>
    <row r="265" spans="1:11" s="172" customFormat="1" ht="17.25" customHeight="1" x14ac:dyDescent="0.2">
      <c r="A265" s="163">
        <f>'регистрация выд заявок'!E275</f>
        <v>44868</v>
      </c>
      <c r="B265" s="163" t="str">
        <f>'регистрация выд заявок'!H275</f>
        <v>Шабалина Т.Н.</v>
      </c>
      <c r="C265" s="166">
        <f>'регистрация выд заявок'!I275</f>
        <v>740201946459</v>
      </c>
      <c r="D265" s="167" t="s">
        <v>26</v>
      </c>
      <c r="E265" s="168" t="s">
        <v>16</v>
      </c>
      <c r="F265" s="165" t="str">
        <f>'регистрация выд заявок'!L275</f>
        <v>предоставление микрозайма</v>
      </c>
      <c r="G265" s="169">
        <f>'регистрация выд заявок'!K275</f>
        <v>7.4999999999999997E-2</v>
      </c>
      <c r="H265" s="170">
        <f>'регистрация выд заявок'!J275</f>
        <v>207000</v>
      </c>
      <c r="I265" s="165" t="s">
        <v>517</v>
      </c>
      <c r="J265" s="167" t="s">
        <v>128</v>
      </c>
      <c r="K265" s="167" t="s">
        <v>24</v>
      </c>
    </row>
    <row r="266" spans="1:11" ht="17.25" customHeight="1" x14ac:dyDescent="0.2">
      <c r="A266" s="163">
        <f>'регистрация выд заявок'!E276</f>
        <v>44868</v>
      </c>
      <c r="B266" s="163" t="str">
        <f>'регистрация выд заявок'!H276</f>
        <v>ИП Иващенко В.В.</v>
      </c>
      <c r="C266" s="166" t="str">
        <f>'регистрация выд заявок'!I276</f>
        <v>745203427899</v>
      </c>
      <c r="D266" s="167" t="s">
        <v>193</v>
      </c>
      <c r="E266" s="168" t="s">
        <v>16</v>
      </c>
      <c r="F266" s="165" t="str">
        <f>'регистрация выд заявок'!L276</f>
        <v>предоставление микрозайма</v>
      </c>
      <c r="G266" s="169">
        <f>'регистрация выд заявок'!K276</f>
        <v>7.4999999999999997E-2</v>
      </c>
      <c r="H266" s="170">
        <f>'регистрация выд заявок'!J276</f>
        <v>3200000</v>
      </c>
      <c r="I266" s="167" t="s">
        <v>517</v>
      </c>
      <c r="J266" s="167" t="s">
        <v>128</v>
      </c>
      <c r="K266" s="167" t="s">
        <v>595</v>
      </c>
    </row>
    <row r="267" spans="1:11" ht="17.25" customHeight="1" x14ac:dyDescent="0.2">
      <c r="A267" s="163">
        <f>'регистрация выд заявок'!E277</f>
        <v>44868</v>
      </c>
      <c r="B267" s="163" t="str">
        <f>'регистрация выд заявок'!H277</f>
        <v>ИП Азалиев Р.Ф.</v>
      </c>
      <c r="C267" s="166" t="str">
        <f>'регистрация выд заявок'!I277</f>
        <v>027007666123</v>
      </c>
      <c r="D267" s="167" t="s">
        <v>26</v>
      </c>
      <c r="E267" s="168" t="s">
        <v>16</v>
      </c>
      <c r="F267" s="165" t="str">
        <f>'регистрация выд заявок'!L277</f>
        <v>предоставление микрозайма</v>
      </c>
      <c r="G267" s="169">
        <f>'регистрация выд заявок'!K277</f>
        <v>3.7499999999999999E-2</v>
      </c>
      <c r="H267" s="170">
        <f>'регистрация выд заявок'!J277</f>
        <v>1000000</v>
      </c>
      <c r="I267" s="167" t="s">
        <v>517</v>
      </c>
      <c r="J267" s="167" t="s">
        <v>128</v>
      </c>
      <c r="K267" s="167" t="s">
        <v>596</v>
      </c>
    </row>
    <row r="268" spans="1:11" ht="17.25" customHeight="1" x14ac:dyDescent="0.2">
      <c r="A268" s="163">
        <f>'регистрация выд заявок'!E278</f>
        <v>44872</v>
      </c>
      <c r="B268" s="163" t="str">
        <f>'регистрация выд заявок'!H278</f>
        <v>ИП Колимбетов А.А.</v>
      </c>
      <c r="C268" s="166" t="str">
        <f>'регистрация выд заявок'!I278</f>
        <v>741900160934</v>
      </c>
      <c r="D268" s="167" t="s">
        <v>193</v>
      </c>
      <c r="E268" s="168" t="s">
        <v>16</v>
      </c>
      <c r="F268" s="165" t="str">
        <f>'регистрация выд заявок'!L278</f>
        <v>предоставление микрозайма</v>
      </c>
      <c r="G268" s="169">
        <f>'регистрация выд заявок'!K278</f>
        <v>3.7499999999999999E-2</v>
      </c>
      <c r="H268" s="170">
        <f>'регистрация выд заявок'!J278</f>
        <v>2800000</v>
      </c>
      <c r="I268" s="167" t="s">
        <v>529</v>
      </c>
      <c r="J268" s="167" t="s">
        <v>128</v>
      </c>
      <c r="K268" s="167" t="s">
        <v>19</v>
      </c>
    </row>
    <row r="269" spans="1:11" ht="17.25" customHeight="1" x14ac:dyDescent="0.2">
      <c r="A269" s="163">
        <f>'регистрация выд заявок'!E279</f>
        <v>44872</v>
      </c>
      <c r="B269" s="163" t="str">
        <f>'регистрация выд заявок'!H279</f>
        <v>Рахман П.К.</v>
      </c>
      <c r="C269" s="166">
        <f>'регистрация выд заявок'!I279</f>
        <v>740493203634</v>
      </c>
      <c r="D269" s="167" t="s">
        <v>26</v>
      </c>
      <c r="E269" s="168" t="s">
        <v>16</v>
      </c>
      <c r="F269" s="165" t="str">
        <f>'регистрация выд заявок'!L279</f>
        <v>предоставление микрозайма</v>
      </c>
      <c r="G269" s="169">
        <f>'регистрация выд заявок'!K279</f>
        <v>3.7499999999999999E-2</v>
      </c>
      <c r="H269" s="170">
        <f>'регистрация выд заявок'!J279</f>
        <v>350000</v>
      </c>
      <c r="I269" s="165" t="s">
        <v>529</v>
      </c>
      <c r="J269" s="165" t="s">
        <v>127</v>
      </c>
      <c r="K269" s="167" t="s">
        <v>4</v>
      </c>
    </row>
    <row r="270" spans="1:11" ht="17.25" customHeight="1" x14ac:dyDescent="0.2">
      <c r="A270" s="163">
        <f>'регистрация выд заявок'!E280</f>
        <v>44872</v>
      </c>
      <c r="B270" s="163" t="str">
        <f>'регистрация выд заявок'!H280</f>
        <v>ИП Кузьмина Я.Ю.</v>
      </c>
      <c r="C270" s="166">
        <f>'регистрация выд заявок'!I280</f>
        <v>741500141310</v>
      </c>
      <c r="D270" s="167" t="s">
        <v>193</v>
      </c>
      <c r="E270" s="168" t="s">
        <v>16</v>
      </c>
      <c r="F270" s="165" t="str">
        <f>'регистрация выд заявок'!L280</f>
        <v>предоставление микрозайма</v>
      </c>
      <c r="G270" s="169">
        <f>'регистрация выд заявок'!K280</f>
        <v>3.7499999999999999E-2</v>
      </c>
      <c r="H270" s="170">
        <f>'регистрация выд заявок'!J280</f>
        <v>1300000</v>
      </c>
      <c r="I270" s="165" t="s">
        <v>529</v>
      </c>
      <c r="J270" s="167" t="s">
        <v>128</v>
      </c>
      <c r="K270" s="167" t="s">
        <v>9</v>
      </c>
    </row>
    <row r="271" spans="1:11" ht="34.5" customHeight="1" x14ac:dyDescent="0.2">
      <c r="A271" s="163">
        <f>'регистрация выд заявок'!E281</f>
        <v>44872</v>
      </c>
      <c r="B271" s="163" t="str">
        <f>'регистрация выд заявок'!H281</f>
        <v>ИП Кузьмина Я.Ю.</v>
      </c>
      <c r="C271" s="166">
        <f>'регистрация выд заявок'!I281</f>
        <v>741500141310</v>
      </c>
      <c r="D271" s="167" t="s">
        <v>193</v>
      </c>
      <c r="E271" s="168" t="s">
        <v>16</v>
      </c>
      <c r="F271" s="165" t="str">
        <f>'регистрация выд заявок'!L281</f>
        <v>предоставление микрозайма</v>
      </c>
      <c r="G271" s="169">
        <f>'регистрация выд заявок'!K281</f>
        <v>3.7499999999999999E-2</v>
      </c>
      <c r="H271" s="170">
        <f>'регистрация выд заявок'!J281</f>
        <v>300000</v>
      </c>
      <c r="I271" s="165" t="s">
        <v>529</v>
      </c>
      <c r="J271" s="167" t="s">
        <v>127</v>
      </c>
      <c r="K271" s="167" t="s">
        <v>9</v>
      </c>
    </row>
    <row r="272" spans="1:11" ht="17.25" customHeight="1" x14ac:dyDescent="0.2">
      <c r="A272" s="163">
        <f>'регистрация выд заявок'!E282</f>
        <v>44873</v>
      </c>
      <c r="B272" s="163" t="str">
        <f>'регистрация выд заявок'!H282</f>
        <v>ООО "ЮТОЛ"</v>
      </c>
      <c r="C272" s="166">
        <f>'регистрация выд заявок'!I282</f>
        <v>7453245280</v>
      </c>
      <c r="D272" s="167" t="s">
        <v>193</v>
      </c>
      <c r="E272" s="168" t="s">
        <v>16</v>
      </c>
      <c r="F272" s="165" t="str">
        <f>'регистрация выд заявок'!L282</f>
        <v>предоставление микрозайма</v>
      </c>
      <c r="G272" s="169">
        <f>'регистрация выд заявок'!K282</f>
        <v>7.4999999999999997E-2</v>
      </c>
      <c r="H272" s="170">
        <f>'регистрация выд заявок'!J282</f>
        <v>5000000</v>
      </c>
      <c r="I272" s="167" t="s">
        <v>530</v>
      </c>
      <c r="J272" s="167" t="s">
        <v>127</v>
      </c>
      <c r="K272" s="167" t="s">
        <v>4</v>
      </c>
    </row>
    <row r="273" spans="1:11" ht="17.25" customHeight="1" x14ac:dyDescent="0.2">
      <c r="A273" s="163">
        <f>'регистрация выд заявок'!E283</f>
        <v>44874</v>
      </c>
      <c r="B273" s="163" t="str">
        <f>'регистрация выд заявок'!H283</f>
        <v>ИП Широков А.А.</v>
      </c>
      <c r="C273" s="166" t="str">
        <f>'регистрация выд заявок'!I283</f>
        <v>740400180137</v>
      </c>
      <c r="D273" s="167" t="s">
        <v>193</v>
      </c>
      <c r="E273" s="168" t="s">
        <v>16</v>
      </c>
      <c r="F273" s="165" t="str">
        <f>'регистрация выд заявок'!L283</f>
        <v>предоставление микрозайма</v>
      </c>
      <c r="G273" s="169">
        <f>'регистрация выд заявок'!K283</f>
        <v>3.7499999999999999E-2</v>
      </c>
      <c r="H273" s="170">
        <f>'регистрация выд заявок'!J283</f>
        <v>1600000</v>
      </c>
      <c r="I273" s="165" t="s">
        <v>533</v>
      </c>
      <c r="J273" s="167" t="s">
        <v>129</v>
      </c>
      <c r="K273" s="167" t="s">
        <v>10</v>
      </c>
    </row>
    <row r="274" spans="1:11" ht="17.25" customHeight="1" x14ac:dyDescent="0.2">
      <c r="A274" s="163">
        <f>'регистрация выд заявок'!E284</f>
        <v>44876</v>
      </c>
      <c r="B274" s="163" t="str">
        <f>'регистрация выд заявок'!H284</f>
        <v>Краснов А.А.</v>
      </c>
      <c r="C274" s="166" t="str">
        <f>'регистрация выд заявок'!I284</f>
        <v>740414880820</v>
      </c>
      <c r="D274" s="167" t="s">
        <v>26</v>
      </c>
      <c r="E274" s="168" t="s">
        <v>16</v>
      </c>
      <c r="F274" s="165" t="str">
        <f>'регистрация выд заявок'!L284</f>
        <v>предоставление микрозайма</v>
      </c>
      <c r="G274" s="169">
        <f>'регистрация выд заявок'!K284</f>
        <v>7.4999999999999997E-2</v>
      </c>
      <c r="H274" s="170">
        <f>'регистрация выд заявок'!J284</f>
        <v>300000</v>
      </c>
      <c r="I274" s="165" t="s">
        <v>534</v>
      </c>
      <c r="J274" s="165" t="s">
        <v>127</v>
      </c>
      <c r="K274" s="167" t="s">
        <v>10</v>
      </c>
    </row>
    <row r="275" spans="1:11" ht="17.25" customHeight="1" x14ac:dyDescent="0.2">
      <c r="A275" s="163">
        <f>'регистрация выд заявок'!E285</f>
        <v>44876</v>
      </c>
      <c r="B275" s="163" t="str">
        <f>'регистрация выд заявок'!H285</f>
        <v>ООО "УМЗ"</v>
      </c>
      <c r="C275" s="166">
        <f>'регистрация выд заявок'!I285</f>
        <v>7440000188</v>
      </c>
      <c r="D275" s="167" t="s">
        <v>193</v>
      </c>
      <c r="E275" s="168" t="s">
        <v>16</v>
      </c>
      <c r="F275" s="165" t="str">
        <f>'регистрация выд заявок'!L285</f>
        <v>предоставление микрозайма</v>
      </c>
      <c r="G275" s="169">
        <f>'регистрация выд заявок'!K285</f>
        <v>0.02</v>
      </c>
      <c r="H275" s="170">
        <f>'регистрация выд заявок'!J285</f>
        <v>4000000</v>
      </c>
      <c r="I275" s="167" t="s">
        <v>534</v>
      </c>
      <c r="J275" s="167" t="s">
        <v>128</v>
      </c>
      <c r="K275" s="167" t="s">
        <v>29</v>
      </c>
    </row>
    <row r="276" spans="1:11" ht="32.25" customHeight="1" x14ac:dyDescent="0.2">
      <c r="A276" s="163">
        <f>'регистрация выд заявок'!E286</f>
        <v>44876</v>
      </c>
      <c r="B276" s="163" t="str">
        <f>'регистрация выд заявок'!H286</f>
        <v>АО "УАПС"</v>
      </c>
      <c r="C276" s="166">
        <f>'регистрация выд заявок'!I286</f>
        <v>7440000526</v>
      </c>
      <c r="D276" s="167" t="s">
        <v>18</v>
      </c>
      <c r="E276" s="168" t="s">
        <v>16</v>
      </c>
      <c r="F276" s="165" t="str">
        <f>'регистрация выд заявок'!L286</f>
        <v>предоставление микрозайма</v>
      </c>
      <c r="G276" s="169">
        <f>'регистрация выд заявок'!K286</f>
        <v>0.02</v>
      </c>
      <c r="H276" s="170">
        <f>'регистрация выд заявок'!J286</f>
        <v>2000000</v>
      </c>
      <c r="I276" s="167" t="s">
        <v>534</v>
      </c>
      <c r="J276" s="167" t="s">
        <v>128</v>
      </c>
      <c r="K276" s="167" t="s">
        <v>29</v>
      </c>
    </row>
    <row r="277" spans="1:11" ht="17.25" customHeight="1" x14ac:dyDescent="0.2">
      <c r="A277" s="163">
        <f>'регистрация выд заявок'!E287</f>
        <v>44876</v>
      </c>
      <c r="B277" s="163" t="str">
        <f>'регистрация выд заявок'!H287</f>
        <v>Михайлов Н.П.</v>
      </c>
      <c r="C277" s="166" t="str">
        <f>'регистрация выд заявок'!I287</f>
        <v>741513361954</v>
      </c>
      <c r="D277" s="167" t="s">
        <v>26</v>
      </c>
      <c r="E277" s="168" t="s">
        <v>16</v>
      </c>
      <c r="F277" s="165" t="str">
        <f>'регистрация выд заявок'!L287</f>
        <v>предоставление микрозайма</v>
      </c>
      <c r="G277" s="169">
        <f>'регистрация выд заявок'!K287</f>
        <v>7.4999999999999997E-2</v>
      </c>
      <c r="H277" s="170">
        <f>'регистрация выд заявок'!J287</f>
        <v>200000</v>
      </c>
      <c r="I277" s="167" t="s">
        <v>534</v>
      </c>
      <c r="J277" s="167" t="s">
        <v>128</v>
      </c>
      <c r="K277" s="167" t="s">
        <v>9</v>
      </c>
    </row>
    <row r="278" spans="1:11" ht="17.25" customHeight="1" x14ac:dyDescent="0.2">
      <c r="A278" s="163">
        <f>'регистрация выд заявок'!E288</f>
        <v>44879</v>
      </c>
      <c r="B278" s="163" t="str">
        <f>'регистрация выд заявок'!H288</f>
        <v>ИП Приставка Г.М.</v>
      </c>
      <c r="C278" s="166" t="str">
        <f>'регистрация выд заявок'!I288</f>
        <v>745100779659</v>
      </c>
      <c r="D278" s="167" t="s">
        <v>193</v>
      </c>
      <c r="E278" s="168" t="s">
        <v>16</v>
      </c>
      <c r="F278" s="165" t="str">
        <f>'регистрация выд заявок'!L288</f>
        <v>предоставление микрозайма</v>
      </c>
      <c r="G278" s="169">
        <f>'регистрация выд заявок'!K288</f>
        <v>7.4999999999999997E-2</v>
      </c>
      <c r="H278" s="170">
        <f>'регистрация выд заявок'!J288</f>
        <v>1500000</v>
      </c>
      <c r="I278" s="167" t="s">
        <v>539</v>
      </c>
      <c r="J278" s="167" t="s">
        <v>127</v>
      </c>
      <c r="K278" s="167" t="s">
        <v>4</v>
      </c>
    </row>
    <row r="279" spans="1:11" ht="17.25" customHeight="1" x14ac:dyDescent="0.2">
      <c r="A279" s="163">
        <f>'регистрация выд заявок'!E289</f>
        <v>44879</v>
      </c>
      <c r="B279" s="163" t="str">
        <f>'регистрация выд заявок'!H289</f>
        <v>ИП Бекеев А.Б.</v>
      </c>
      <c r="C279" s="166" t="str">
        <f>'регистрация выд заявок'!I289</f>
        <v>745505344568</v>
      </c>
      <c r="D279" s="167" t="s">
        <v>26</v>
      </c>
      <c r="E279" s="168" t="s">
        <v>16</v>
      </c>
      <c r="F279" s="165" t="str">
        <f>'регистрация выд заявок'!L289</f>
        <v>предоставление микрозайма</v>
      </c>
      <c r="G279" s="169">
        <f>'регистрация выд заявок'!K289</f>
        <v>3.7499999999999999E-2</v>
      </c>
      <c r="H279" s="170">
        <f>'регистрация выд заявок'!J289</f>
        <v>1000000</v>
      </c>
      <c r="I279" s="167" t="s">
        <v>539</v>
      </c>
      <c r="J279" s="167" t="s">
        <v>128</v>
      </c>
      <c r="K279" s="167" t="s">
        <v>6</v>
      </c>
    </row>
    <row r="280" spans="1:11" ht="17.25" customHeight="1" x14ac:dyDescent="0.2">
      <c r="A280" s="163">
        <f>'регистрация выд заявок'!E290</f>
        <v>44880</v>
      </c>
      <c r="B280" s="163" t="str">
        <f>'регистрация выд заявок'!H290</f>
        <v>Исакова С.Ю.</v>
      </c>
      <c r="C280" s="166" t="str">
        <f>'регистрация выд заявок'!I290</f>
        <v>741501295418</v>
      </c>
      <c r="D280" s="167" t="s">
        <v>26</v>
      </c>
      <c r="E280" s="168" t="s">
        <v>16</v>
      </c>
      <c r="F280" s="165" t="str">
        <f>'регистрация выд заявок'!L290</f>
        <v>предоставление микрозайма</v>
      </c>
      <c r="G280" s="169">
        <f>'регистрация выд заявок'!K290</f>
        <v>3.7499999999999999E-2</v>
      </c>
      <c r="H280" s="170">
        <f>'регистрация выд заявок'!J290</f>
        <v>230000</v>
      </c>
      <c r="I280" s="167" t="s">
        <v>544</v>
      </c>
      <c r="J280" s="167" t="s">
        <v>128</v>
      </c>
      <c r="K280" s="167" t="s">
        <v>9</v>
      </c>
    </row>
    <row r="281" spans="1:11" ht="17.25" customHeight="1" x14ac:dyDescent="0.2">
      <c r="A281" s="163">
        <f>'регистрация выд заявок'!E291</f>
        <v>44880</v>
      </c>
      <c r="B281" s="163" t="str">
        <f>'регистрация выд заявок'!H291</f>
        <v>ИП Лысенко М.В.</v>
      </c>
      <c r="C281" s="166">
        <f>'регистрация выд заявок'!I291</f>
        <v>741300118169</v>
      </c>
      <c r="D281" s="167" t="s">
        <v>193</v>
      </c>
      <c r="E281" s="168" t="s">
        <v>16</v>
      </c>
      <c r="F281" s="165" t="str">
        <f>'регистрация выд заявок'!L291</f>
        <v>предоставление микрозайма</v>
      </c>
      <c r="G281" s="169">
        <f>'регистрация выд заявок'!K291</f>
        <v>7.4999999999999997E-2</v>
      </c>
      <c r="H281" s="170">
        <f>'регистрация выд заявок'!J291</f>
        <v>1000000</v>
      </c>
      <c r="I281" s="167" t="s">
        <v>544</v>
      </c>
      <c r="J281" s="167" t="s">
        <v>127</v>
      </c>
      <c r="K281" s="167" t="s">
        <v>11</v>
      </c>
    </row>
    <row r="282" spans="1:11" ht="17.25" customHeight="1" x14ac:dyDescent="0.2">
      <c r="A282" s="163">
        <f>'регистрация выд заявок'!E292</f>
        <v>44882</v>
      </c>
      <c r="B282" s="163" t="str">
        <f>'регистрация выд заявок'!H292</f>
        <v>ИП Шиллер А.А.</v>
      </c>
      <c r="C282" s="166">
        <f>'регистрация выд заявок'!I292</f>
        <v>744714713094</v>
      </c>
      <c r="D282" s="167" t="s">
        <v>193</v>
      </c>
      <c r="E282" s="168" t="s">
        <v>16</v>
      </c>
      <c r="F282" s="165" t="str">
        <f>'регистрация выд заявок'!L292</f>
        <v>предоставление микрозайма</v>
      </c>
      <c r="G282" s="169">
        <f>'регистрация выд заявок'!K292</f>
        <v>7.4999999999999997E-2</v>
      </c>
      <c r="H282" s="170">
        <f>'регистрация выд заявок'!J292</f>
        <v>700000</v>
      </c>
      <c r="I282" s="167" t="s">
        <v>546</v>
      </c>
      <c r="J282" s="167" t="s">
        <v>128</v>
      </c>
      <c r="K282" s="167" t="s">
        <v>4</v>
      </c>
    </row>
    <row r="283" spans="1:11" ht="17.25" customHeight="1" x14ac:dyDescent="0.2">
      <c r="A283" s="163">
        <f>'регистрация выд заявок'!E293</f>
        <v>44883</v>
      </c>
      <c r="B283" s="163" t="str">
        <f>'регистрация выд заявок'!H293</f>
        <v>Рагоулин А.Г.</v>
      </c>
      <c r="C283" s="166">
        <f>'регистрация выд заявок'!I293</f>
        <v>744900074134</v>
      </c>
      <c r="D283" s="167" t="s">
        <v>26</v>
      </c>
      <c r="E283" s="168" t="s">
        <v>16</v>
      </c>
      <c r="F283" s="165" t="str">
        <f>'регистрация выд заявок'!L293</f>
        <v>предоставление микрозайма</v>
      </c>
      <c r="G283" s="169">
        <f>'регистрация выд заявок'!K293</f>
        <v>3.7499999999999999E-2</v>
      </c>
      <c r="H283" s="170">
        <f>'регистрация выд заявок'!J293</f>
        <v>300000</v>
      </c>
      <c r="I283" s="167" t="s">
        <v>548</v>
      </c>
      <c r="J283" s="167" t="s">
        <v>128</v>
      </c>
      <c r="K283" s="167" t="s">
        <v>4</v>
      </c>
    </row>
    <row r="284" spans="1:11" ht="17.25" customHeight="1" x14ac:dyDescent="0.2">
      <c r="A284" s="163">
        <f>'регистрация выд заявок'!E294</f>
        <v>44883</v>
      </c>
      <c r="B284" s="163" t="str">
        <f>'регистрация выд заявок'!H294</f>
        <v>ИП Корепанов О.В.</v>
      </c>
      <c r="C284" s="166">
        <f>'регистрация выд заявок'!I294</f>
        <v>742303432512</v>
      </c>
      <c r="D284" s="167" t="s">
        <v>26</v>
      </c>
      <c r="E284" s="168" t="s">
        <v>16</v>
      </c>
      <c r="F284" s="165" t="str">
        <f>'регистрация выд заявок'!L294</f>
        <v>предоставление микрозайма</v>
      </c>
      <c r="G284" s="169">
        <f>'регистрация выд заявок'!K293</f>
        <v>3.7499999999999999E-2</v>
      </c>
      <c r="H284" s="170">
        <f>'регистрация выд заявок'!J294</f>
        <v>300000</v>
      </c>
      <c r="I284" s="167" t="s">
        <v>548</v>
      </c>
      <c r="J284" s="165" t="s">
        <v>128</v>
      </c>
      <c r="K284" s="167" t="s">
        <v>549</v>
      </c>
    </row>
    <row r="285" spans="1:11" ht="17.25" customHeight="1" x14ac:dyDescent="0.2">
      <c r="A285" s="163">
        <f>'регистрация выд заявок'!E295</f>
        <v>44883</v>
      </c>
      <c r="B285" s="163" t="str">
        <f>'регистрация выд заявок'!H295</f>
        <v>ИП Корепанов О.В.</v>
      </c>
      <c r="C285" s="166">
        <f>'регистрация выд заявок'!I295</f>
        <v>742303432512</v>
      </c>
      <c r="D285" s="167" t="s">
        <v>26</v>
      </c>
      <c r="E285" s="168" t="s">
        <v>16</v>
      </c>
      <c r="F285" s="165" t="str">
        <f>'регистрация выд заявок'!L295</f>
        <v>предоставление микрозайма</v>
      </c>
      <c r="G285" s="169">
        <f>'регистрация выд заявок'!K295</f>
        <v>3.7499999999999999E-2</v>
      </c>
      <c r="H285" s="170">
        <f>'регистрация выд заявок'!J295</f>
        <v>200000</v>
      </c>
      <c r="I285" s="167" t="s">
        <v>548</v>
      </c>
      <c r="J285" s="165" t="s">
        <v>127</v>
      </c>
      <c r="K285" s="167" t="s">
        <v>549</v>
      </c>
    </row>
    <row r="286" spans="1:11" ht="17.25" customHeight="1" x14ac:dyDescent="0.2">
      <c r="A286" s="163">
        <f>'регистрация выд заявок'!E296</f>
        <v>44883</v>
      </c>
      <c r="B286" s="163" t="str">
        <f>'регистрация выд заявок'!H296</f>
        <v>ООО "Новые фасады"</v>
      </c>
      <c r="C286" s="166">
        <f>'регистрация выд заявок'!I296</f>
        <v>7430031420</v>
      </c>
      <c r="D286" s="167" t="s">
        <v>193</v>
      </c>
      <c r="E286" s="168" t="s">
        <v>16</v>
      </c>
      <c r="F286" s="165" t="str">
        <f>'регистрация выд заявок'!L296</f>
        <v>предоставление микрозайма</v>
      </c>
      <c r="G286" s="169">
        <f>'регистрация выд заявок'!K296</f>
        <v>7.4999999999999997E-2</v>
      </c>
      <c r="H286" s="170">
        <f>'регистрация выд заявок'!J296</f>
        <v>4000000</v>
      </c>
      <c r="I286" s="167" t="s">
        <v>548</v>
      </c>
      <c r="J286" s="165" t="s">
        <v>127</v>
      </c>
      <c r="K286" s="167" t="s">
        <v>7</v>
      </c>
    </row>
    <row r="287" spans="1:11" ht="17.25" customHeight="1" x14ac:dyDescent="0.2">
      <c r="A287" s="163">
        <f>'регистрация выд заявок'!E297</f>
        <v>44888</v>
      </c>
      <c r="B287" s="163" t="str">
        <f>'регистрация выд заявок'!H297</f>
        <v>ООО НПК "ИНКО"</v>
      </c>
      <c r="C287" s="166">
        <f>'регистрация выд заявок'!I297</f>
        <v>7460019042</v>
      </c>
      <c r="D287" s="167" t="s">
        <v>18</v>
      </c>
      <c r="E287" s="168" t="s">
        <v>16</v>
      </c>
      <c r="F287" s="165" t="str">
        <f>'регистрация выд заявок'!L297</f>
        <v>предоставление микрозайма</v>
      </c>
      <c r="G287" s="169">
        <f>'регистрация выд заявок'!K297</f>
        <v>7.4999999999999997E-2</v>
      </c>
      <c r="H287" s="170">
        <f>'регистрация выд заявок'!J297</f>
        <v>5000000</v>
      </c>
      <c r="I287" s="167" t="s">
        <v>554</v>
      </c>
      <c r="J287" s="167" t="s">
        <v>127</v>
      </c>
      <c r="K287" s="167" t="s">
        <v>4</v>
      </c>
    </row>
    <row r="288" spans="1:11" ht="17.25" customHeight="1" x14ac:dyDescent="0.2">
      <c r="A288" s="163">
        <f>'регистрация выд заявок'!E298</f>
        <v>44888</v>
      </c>
      <c r="B288" s="163" t="str">
        <f>'регистрация выд заявок'!H298</f>
        <v>ООО "Омега Транс"</v>
      </c>
      <c r="C288" s="166">
        <f>'регистрация выд заявок'!I298</f>
        <v>7404050793</v>
      </c>
      <c r="D288" s="167" t="s">
        <v>193</v>
      </c>
      <c r="E288" s="168" t="s">
        <v>16</v>
      </c>
      <c r="F288" s="165" t="str">
        <f>'регистрация выд заявок'!L298</f>
        <v>предоставление микрозайма</v>
      </c>
      <c r="G288" s="169">
        <f>'регистрация выд заявок'!K298</f>
        <v>3.7499999999999999E-2</v>
      </c>
      <c r="H288" s="170">
        <f>'регистрация выд заявок'!J298</f>
        <v>3000000</v>
      </c>
      <c r="I288" s="167" t="s">
        <v>567</v>
      </c>
      <c r="J288" s="167" t="s">
        <v>127</v>
      </c>
      <c r="K288" s="167" t="s">
        <v>10</v>
      </c>
    </row>
    <row r="289" spans="1:11" ht="17.25" customHeight="1" x14ac:dyDescent="0.2">
      <c r="A289" s="163">
        <f>'регистрация выд заявок'!E299</f>
        <v>44889</v>
      </c>
      <c r="B289" s="163" t="str">
        <f>'регистрация выд заявок'!H299</f>
        <v>ООО "Т Лифт"</v>
      </c>
      <c r="C289" s="166">
        <f>'регистрация выд заявок'!I299</f>
        <v>7405012536</v>
      </c>
      <c r="D289" s="167" t="s">
        <v>193</v>
      </c>
      <c r="E289" s="168" t="s">
        <v>16</v>
      </c>
      <c r="F289" s="165" t="str">
        <f>'регистрация выд заявок'!L299</f>
        <v>предоставление микрозайма</v>
      </c>
      <c r="G289" s="169">
        <f>'регистрация выд заявок'!K299</f>
        <v>3.7499999999999999E-2</v>
      </c>
      <c r="H289" s="170">
        <f>'регистрация выд заявок'!J299</f>
        <v>1500000</v>
      </c>
      <c r="I289" s="167" t="s">
        <v>553</v>
      </c>
      <c r="J289" s="165" t="s">
        <v>127</v>
      </c>
      <c r="K289" s="167" t="s">
        <v>41</v>
      </c>
    </row>
    <row r="290" spans="1:11" ht="17.25" customHeight="1" x14ac:dyDescent="0.2">
      <c r="A290" s="163">
        <f>'регистрация выд заявок'!E300</f>
        <v>44893</v>
      </c>
      <c r="B290" s="163" t="str">
        <f>'регистрация выд заявок'!H300</f>
        <v>ООО "Завод ЖБИ "Урал"</v>
      </c>
      <c r="C290" s="166">
        <f>'регистрация выд заявок'!I300</f>
        <v>7415094150</v>
      </c>
      <c r="D290" s="167" t="s">
        <v>18</v>
      </c>
      <c r="E290" s="168" t="s">
        <v>16</v>
      </c>
      <c r="F290" s="165" t="str">
        <f>'регистрация выд заявок'!L300</f>
        <v>предоставление микрозайма</v>
      </c>
      <c r="G290" s="169">
        <f>'регистрация выд заявок'!K300</f>
        <v>3.7499999999999999E-2</v>
      </c>
      <c r="H290" s="170">
        <f>'регистрация выд заявок'!J300</f>
        <v>5000000</v>
      </c>
      <c r="I290" s="167" t="s">
        <v>566</v>
      </c>
      <c r="J290" s="165" t="s">
        <v>127</v>
      </c>
      <c r="K290" s="167" t="s">
        <v>9</v>
      </c>
    </row>
    <row r="291" spans="1:11" ht="17.25" customHeight="1" x14ac:dyDescent="0.2">
      <c r="A291" s="163">
        <f>'регистрация выд заявок'!E301</f>
        <v>44893</v>
      </c>
      <c r="B291" s="163" t="str">
        <f>'регистрация выд заявок'!H301</f>
        <v>ИП Гвоздев М.Б.</v>
      </c>
      <c r="C291" s="166">
        <f>'регистрация выд заявок'!I301</f>
        <v>741514481563</v>
      </c>
      <c r="D291" s="167" t="s">
        <v>193</v>
      </c>
      <c r="E291" s="168" t="s">
        <v>16</v>
      </c>
      <c r="F291" s="165" t="str">
        <f>'регистрация выд заявок'!L301</f>
        <v>предоставление микрозайма</v>
      </c>
      <c r="G291" s="169">
        <f>'регистрация выд заявок'!K301</f>
        <v>3.7499999999999999E-2</v>
      </c>
      <c r="H291" s="170">
        <f>'регистрация выд заявок'!J301</f>
        <v>5000000</v>
      </c>
      <c r="I291" s="167" t="s">
        <v>566</v>
      </c>
      <c r="J291" s="165" t="s">
        <v>127</v>
      </c>
      <c r="K291" s="167" t="s">
        <v>9</v>
      </c>
    </row>
    <row r="292" spans="1:11" ht="17.25" customHeight="1" x14ac:dyDescent="0.2">
      <c r="A292" s="163">
        <f>'регистрация выд заявок'!E302</f>
        <v>44893</v>
      </c>
      <c r="B292" s="163" t="str">
        <f>'регистрация выд заявок'!H302</f>
        <v>ООО "Завод ЖБИ "Урал"</v>
      </c>
      <c r="C292" s="166">
        <f>'регистрация выд заявок'!I302</f>
        <v>7415094150</v>
      </c>
      <c r="D292" s="167" t="s">
        <v>18</v>
      </c>
      <c r="E292" s="168" t="s">
        <v>16</v>
      </c>
      <c r="F292" s="165" t="str">
        <f>'регистрация выд заявок'!L302</f>
        <v>предоставление займа</v>
      </c>
      <c r="G292" s="169">
        <f>'регистрация выд заявок'!K302</f>
        <v>6.5000000000000002E-2</v>
      </c>
      <c r="H292" s="170">
        <f>'регистрация выд заявок'!J302</f>
        <v>7000000</v>
      </c>
      <c r="I292" s="167" t="s">
        <v>566</v>
      </c>
      <c r="J292" s="165" t="s">
        <v>127</v>
      </c>
      <c r="K292" s="167" t="s">
        <v>9</v>
      </c>
    </row>
    <row r="293" spans="1:11" ht="17.25" customHeight="1" x14ac:dyDescent="0.2">
      <c r="A293" s="189">
        <f>'регистрация выд заявок'!E303</f>
        <v>44894</v>
      </c>
      <c r="B293" s="189" t="str">
        <f>'регистрация выд заявок'!H303</f>
        <v>ИП Жувагин К.Г.</v>
      </c>
      <c r="C293" s="190" t="str">
        <f>'регистрация выд заявок'!I303</f>
        <v>744400341543</v>
      </c>
      <c r="D293" s="171" t="s">
        <v>193</v>
      </c>
      <c r="E293" s="168" t="s">
        <v>16</v>
      </c>
      <c r="F293" s="168" t="str">
        <f>'регистрация выд заявок'!L303</f>
        <v>предоставление микрозайма</v>
      </c>
      <c r="G293" s="220">
        <f>'регистрация выд заявок'!K303</f>
        <v>3.7499999999999999E-2</v>
      </c>
      <c r="H293" s="221">
        <f>'регистрация выд заявок'!J303</f>
        <v>400000</v>
      </c>
      <c r="I293" s="171" t="s">
        <v>557</v>
      </c>
      <c r="J293" s="171" t="s">
        <v>127</v>
      </c>
      <c r="K293" s="171" t="s">
        <v>6</v>
      </c>
    </row>
    <row r="294" spans="1:11" ht="17.25" customHeight="1" x14ac:dyDescent="0.2">
      <c r="A294" s="163">
        <f>'регистрация выд заявок'!E304</f>
        <v>44894</v>
      </c>
      <c r="B294" s="163" t="str">
        <f>'регистрация выд заявок'!H304</f>
        <v>ИП Хоменчук А.Д.</v>
      </c>
      <c r="C294" s="166">
        <f>'регистрация выд заявок'!I304</f>
        <v>742308917302</v>
      </c>
      <c r="D294" s="167" t="s">
        <v>193</v>
      </c>
      <c r="E294" s="168" t="s">
        <v>16</v>
      </c>
      <c r="F294" s="165" t="str">
        <f>'регистрация выд заявок'!L304</f>
        <v>предоставление микрозайма</v>
      </c>
      <c r="G294" s="169">
        <f>'регистрация выд заявок'!K304</f>
        <v>3.7499999999999999E-2</v>
      </c>
      <c r="H294" s="170">
        <f>'регистрация выд заявок'!J304</f>
        <v>1000000</v>
      </c>
      <c r="I294" s="171" t="s">
        <v>559</v>
      </c>
      <c r="J294" s="167" t="s">
        <v>127</v>
      </c>
      <c r="K294" s="167" t="s">
        <v>21</v>
      </c>
    </row>
    <row r="295" spans="1:11" s="13" customFormat="1" ht="22.5" customHeight="1" x14ac:dyDescent="0.2">
      <c r="A295" s="163">
        <f>'регистрация выд заявок'!E305</f>
        <v>44895</v>
      </c>
      <c r="B295" s="163" t="str">
        <f>'регистрация выд заявок'!H305</f>
        <v>ООО "ОРТО-МЕД"</v>
      </c>
      <c r="C295" s="166">
        <f>'регистрация выд заявок'!I305</f>
        <v>7451073396</v>
      </c>
      <c r="D295" s="167" t="s">
        <v>22</v>
      </c>
      <c r="E295" s="168" t="s">
        <v>16</v>
      </c>
      <c r="F295" s="165" t="str">
        <f>'регистрация выд заявок'!L305</f>
        <v>предоставление микрозайма</v>
      </c>
      <c r="G295" s="169">
        <f>'регистрация выд заявок'!K305</f>
        <v>0.02</v>
      </c>
      <c r="H295" s="170">
        <f>'регистрация выд заявок'!J305</f>
        <v>5000000</v>
      </c>
      <c r="I295" s="171" t="s">
        <v>560</v>
      </c>
      <c r="J295" s="167" t="s">
        <v>128</v>
      </c>
      <c r="K295" s="167" t="s">
        <v>4</v>
      </c>
    </row>
    <row r="296" spans="1:11" ht="17.25" customHeight="1" x14ac:dyDescent="0.2">
      <c r="A296" s="163">
        <f>'регистрация выд заявок'!E306</f>
        <v>44895</v>
      </c>
      <c r="B296" s="163" t="str">
        <f>'регистрация выд заявок'!H306</f>
        <v>ООО "ЗЗММ"</v>
      </c>
      <c r="C296" s="166">
        <f>'регистрация выд заявок'!I306</f>
        <v>7404070623</v>
      </c>
      <c r="D296" s="167" t="s">
        <v>193</v>
      </c>
      <c r="E296" s="168" t="s">
        <v>16</v>
      </c>
      <c r="F296" s="165" t="str">
        <f>'регистрация выд заявок'!L306</f>
        <v>предоставление микрозайма</v>
      </c>
      <c r="G296" s="169">
        <f>'регистрация выд заявок'!K306</f>
        <v>3.7499999999999999E-2</v>
      </c>
      <c r="H296" s="170">
        <f>'регистрация выд заявок'!J306</f>
        <v>5000000</v>
      </c>
      <c r="I296" s="171" t="s">
        <v>560</v>
      </c>
      <c r="J296" s="167" t="s">
        <v>127</v>
      </c>
      <c r="K296" s="167" t="s">
        <v>10</v>
      </c>
    </row>
    <row r="297" spans="1:11" ht="17.25" customHeight="1" x14ac:dyDescent="0.2">
      <c r="A297" s="163">
        <f>'регистрация выд заявок'!E307</f>
        <v>44895</v>
      </c>
      <c r="B297" s="163" t="str">
        <f>'регистрация выд заявок'!H307</f>
        <v>ООО "Бизнес Резиденс"</v>
      </c>
      <c r="C297" s="166">
        <f>'регистрация выд заявок'!I307</f>
        <v>7415108903</v>
      </c>
      <c r="D297" s="167" t="s">
        <v>193</v>
      </c>
      <c r="E297" s="168" t="s">
        <v>16</v>
      </c>
      <c r="F297" s="165" t="str">
        <f>'регистрация выд заявок'!L307</f>
        <v>предоставление микрозайма</v>
      </c>
      <c r="G297" s="169">
        <f>'регистрация выд заявок'!K307</f>
        <v>3.7499999999999999E-2</v>
      </c>
      <c r="H297" s="170">
        <f>'регистрация выд заявок'!J307</f>
        <v>3000000</v>
      </c>
      <c r="I297" s="171" t="s">
        <v>560</v>
      </c>
      <c r="J297" s="167" t="s">
        <v>127</v>
      </c>
      <c r="K297" s="167" t="s">
        <v>9</v>
      </c>
    </row>
    <row r="298" spans="1:11" ht="17.25" customHeight="1" x14ac:dyDescent="0.2">
      <c r="A298" s="163">
        <f>'регистрация выд заявок'!E308</f>
        <v>44895</v>
      </c>
      <c r="B298" s="163" t="str">
        <f>'регистрация выд заявок'!H308</f>
        <v>ООО ТД "ИНКОМ"</v>
      </c>
      <c r="C298" s="166">
        <f>'регистрация выд заявок'!I308</f>
        <v>7413027416</v>
      </c>
      <c r="D298" s="167" t="s">
        <v>193</v>
      </c>
      <c r="E298" s="168" t="s">
        <v>16</v>
      </c>
      <c r="F298" s="165" t="str">
        <f>'регистрация выд заявок'!L308</f>
        <v>предоставление микрозайма</v>
      </c>
      <c r="G298" s="169">
        <f>'регистрация выд заявок'!K308</f>
        <v>6.5000000000000002E-2</v>
      </c>
      <c r="H298" s="170">
        <f>'регистрация выд заявок'!J308</f>
        <v>5000000</v>
      </c>
      <c r="I298" s="171" t="s">
        <v>562</v>
      </c>
      <c r="J298" s="167" t="s">
        <v>127</v>
      </c>
      <c r="K298" s="167" t="s">
        <v>11</v>
      </c>
    </row>
    <row r="299" spans="1:11" ht="17.25" customHeight="1" x14ac:dyDescent="0.2">
      <c r="A299" s="163">
        <f>'регистрация выд заявок'!E309</f>
        <v>44895</v>
      </c>
      <c r="B299" s="163" t="str">
        <f>'регистрация выд заявок'!H309</f>
        <v>Егоров А.С.</v>
      </c>
      <c r="C299" s="166">
        <f>'регистрация выд заявок'!I309</f>
        <v>745208061599</v>
      </c>
      <c r="D299" s="167" t="s">
        <v>26</v>
      </c>
      <c r="E299" s="168" t="s">
        <v>16</v>
      </c>
      <c r="F299" s="165" t="str">
        <f>'регистрация выд заявок'!L309</f>
        <v>предоставление микрозайма</v>
      </c>
      <c r="G299" s="169">
        <f>'регистрация выд заявок'!K309</f>
        <v>7.4999999999999997E-2</v>
      </c>
      <c r="H299" s="170">
        <f>'регистрация выд заявок'!J309</f>
        <v>210000</v>
      </c>
      <c r="I299" s="171" t="s">
        <v>560</v>
      </c>
      <c r="J299" s="167" t="s">
        <v>128</v>
      </c>
      <c r="K299" s="167" t="s">
        <v>4</v>
      </c>
    </row>
    <row r="300" spans="1:11" x14ac:dyDescent="0.2">
      <c r="A300" s="163">
        <f>'регистрация выд заявок'!E310</f>
        <v>44896</v>
      </c>
      <c r="B300" s="163" t="str">
        <f>'регистрация выд заявок'!H310</f>
        <v>Сараев Д.А.</v>
      </c>
      <c r="C300" s="166">
        <f>'регистрация выд заявок'!I310</f>
        <v>740203614949</v>
      </c>
      <c r="D300" s="167" t="s">
        <v>26</v>
      </c>
      <c r="E300" s="168" t="s">
        <v>16</v>
      </c>
      <c r="F300" s="165" t="str">
        <f>'регистрация выд заявок'!L310</f>
        <v>предоставление микрозайма</v>
      </c>
      <c r="G300" s="169">
        <f>'регистрация выд заявок'!K310</f>
        <v>3.7499999999999999E-2</v>
      </c>
      <c r="H300" s="170">
        <f>'регистрация выд заявок'!J310</f>
        <v>280000</v>
      </c>
      <c r="I300" s="171" t="s">
        <v>565</v>
      </c>
      <c r="J300" s="167" t="s">
        <v>127</v>
      </c>
      <c r="K300" s="167" t="s">
        <v>24</v>
      </c>
    </row>
    <row r="301" spans="1:11" x14ac:dyDescent="0.2">
      <c r="A301" s="163">
        <f>'регистрация выд заявок'!E311</f>
        <v>44897</v>
      </c>
      <c r="B301" s="163" t="str">
        <f>'регистрация выд заявок'!H311</f>
        <v>ИП Шарипов Р.Н.</v>
      </c>
      <c r="C301" s="166">
        <f>'регистрация выд заявок'!I311</f>
        <v>741205802428</v>
      </c>
      <c r="D301" s="167" t="s">
        <v>193</v>
      </c>
      <c r="E301" s="168" t="s">
        <v>16</v>
      </c>
      <c r="F301" s="165" t="str">
        <f>'регистрация выд заявок'!L311</f>
        <v>предоставление микрозайма</v>
      </c>
      <c r="G301" s="169">
        <f>'регистрация выд заявок'!K311</f>
        <v>7.4999999999999997E-2</v>
      </c>
      <c r="H301" s="170">
        <f>'регистрация выд заявок'!J311</f>
        <v>4300000</v>
      </c>
      <c r="I301" s="171" t="s">
        <v>571</v>
      </c>
      <c r="J301" s="167" t="s">
        <v>127</v>
      </c>
      <c r="K301" s="167" t="s">
        <v>596</v>
      </c>
    </row>
    <row r="302" spans="1:11" x14ac:dyDescent="0.2">
      <c r="A302" s="163">
        <f>'регистрация выд заявок'!E312</f>
        <v>44897</v>
      </c>
      <c r="B302" s="163" t="str">
        <f>'регистрация выд заявок'!H312</f>
        <v>ООО "ПК"ПОЛИМЕР"</v>
      </c>
      <c r="C302" s="166">
        <f>'регистрация выд заявок'!I312</f>
        <v>7430036442</v>
      </c>
      <c r="D302" s="167" t="s">
        <v>193</v>
      </c>
      <c r="E302" s="168" t="s">
        <v>16</v>
      </c>
      <c r="F302" s="165" t="str">
        <f>'регистрация выд заявок'!L312</f>
        <v>предоставление микрозайма</v>
      </c>
      <c r="G302" s="169">
        <f>'регистрация выд заявок'!K312</f>
        <v>7.4999999999999997E-2</v>
      </c>
      <c r="H302" s="170">
        <f>'регистрация выд заявок'!J312</f>
        <v>1000000</v>
      </c>
      <c r="I302" s="167" t="s">
        <v>574</v>
      </c>
      <c r="J302" s="167" t="s">
        <v>127</v>
      </c>
      <c r="K302" s="167" t="s">
        <v>594</v>
      </c>
    </row>
    <row r="303" spans="1:11" x14ac:dyDescent="0.2">
      <c r="A303" s="163">
        <f>'регистрация выд заявок'!E313</f>
        <v>44897</v>
      </c>
      <c r="B303" s="163" t="str">
        <f>'регистрация выд заявок'!H313</f>
        <v>ИП Гожедрянов Н.Н.</v>
      </c>
      <c r="C303" s="166" t="str">
        <f>'регистрация выд заявок'!I313</f>
        <v>745307069574</v>
      </c>
      <c r="D303" s="167" t="s">
        <v>193</v>
      </c>
      <c r="E303" s="168" t="s">
        <v>16</v>
      </c>
      <c r="F303" s="165" t="str">
        <f>'регистрация выд заявок'!L313</f>
        <v>предоставление микрозайма</v>
      </c>
      <c r="G303" s="169">
        <f>'регистрация выд заявок'!K313</f>
        <v>7.4999999999999997E-2</v>
      </c>
      <c r="H303" s="170">
        <f>'регистрация выд заявок'!J313</f>
        <v>1900000</v>
      </c>
      <c r="I303" s="167" t="s">
        <v>574</v>
      </c>
      <c r="J303" s="167" t="s">
        <v>127</v>
      </c>
      <c r="K303" s="167" t="s">
        <v>4</v>
      </c>
    </row>
    <row r="304" spans="1:11" x14ac:dyDescent="0.2">
      <c r="A304" s="163">
        <f>'регистрация выд заявок'!E314</f>
        <v>44900</v>
      </c>
      <c r="B304" s="163" t="str">
        <f>'регистрация выд заявок'!H314</f>
        <v>ИП Павлов П.В.</v>
      </c>
      <c r="C304" s="166" t="str">
        <f>'регистрация выд заявок'!I314</f>
        <v>743600558252</v>
      </c>
      <c r="D304" s="167" t="s">
        <v>193</v>
      </c>
      <c r="E304" s="168" t="s">
        <v>16</v>
      </c>
      <c r="F304" s="165" t="str">
        <f>'регистрация выд заявок'!L314</f>
        <v>предоставление микрозайма</v>
      </c>
      <c r="G304" s="169">
        <f>'регистрация выд заявок'!K314</f>
        <v>5.7500000000000002E-2</v>
      </c>
      <c r="H304" s="170">
        <f>'регистрация выд заявок'!J314</f>
        <v>500000</v>
      </c>
      <c r="I304" s="167" t="s">
        <v>578</v>
      </c>
      <c r="J304" s="167" t="s">
        <v>128</v>
      </c>
      <c r="K304" s="167" t="s">
        <v>25</v>
      </c>
    </row>
    <row r="305" spans="1:11" x14ac:dyDescent="0.2">
      <c r="A305" s="163">
        <f>'регистрация выд заявок'!E315</f>
        <v>44900</v>
      </c>
      <c r="B305" s="163" t="str">
        <f>'регистрация выд заявок'!H315</f>
        <v>ИП Лазарева О.В.</v>
      </c>
      <c r="C305" s="166">
        <f>'регистрация выд заявок'!I315</f>
        <v>450205532947</v>
      </c>
      <c r="D305" s="167" t="s">
        <v>26</v>
      </c>
      <c r="E305" s="168" t="s">
        <v>16</v>
      </c>
      <c r="F305" s="165" t="str">
        <f>'регистрация выд заявок'!L315</f>
        <v>предоставление микрозайма</v>
      </c>
      <c r="G305" s="169">
        <f>'регистрация выд заявок'!K315</f>
        <v>3.7499999999999999E-2</v>
      </c>
      <c r="H305" s="170">
        <f>'регистрация выд заявок'!J315</f>
        <v>480000</v>
      </c>
      <c r="I305" s="167" t="s">
        <v>578</v>
      </c>
      <c r="J305" s="167" t="s">
        <v>127</v>
      </c>
      <c r="K305" s="167" t="s">
        <v>4</v>
      </c>
    </row>
    <row r="306" spans="1:11" x14ac:dyDescent="0.2">
      <c r="A306" s="163">
        <f>'регистрация выд заявок'!E316</f>
        <v>44903</v>
      </c>
      <c r="B306" s="163" t="str">
        <f>'регистрация выд заявок'!H316</f>
        <v>АО "УТК"</v>
      </c>
      <c r="C306" s="166">
        <f>'регистрация выд заявок'!I316</f>
        <v>7422045299</v>
      </c>
      <c r="D306" s="167" t="s">
        <v>18</v>
      </c>
      <c r="E306" s="168" t="s">
        <v>16</v>
      </c>
      <c r="F306" s="165" t="str">
        <f>'регистрация выд заявок'!L316</f>
        <v>предоставление займа</v>
      </c>
      <c r="G306" s="169">
        <f>'регистрация выд заявок'!K316</f>
        <v>6.5000000000000002E-2</v>
      </c>
      <c r="H306" s="170">
        <f>'регистрация выд заявок'!J316</f>
        <v>10000000</v>
      </c>
      <c r="I306" s="167" t="s">
        <v>581</v>
      </c>
      <c r="J306" s="167" t="s">
        <v>127</v>
      </c>
      <c r="K306" s="167" t="s">
        <v>20</v>
      </c>
    </row>
    <row r="307" spans="1:11" x14ac:dyDescent="0.2">
      <c r="A307" s="163">
        <f>'регистрация выд заявок'!E317</f>
        <v>44904</v>
      </c>
      <c r="B307" s="163" t="str">
        <f>'регистрация выд заявок'!H317</f>
        <v>ИП Зулькарнаев Э.З.</v>
      </c>
      <c r="C307" s="166" t="str">
        <f>'регистрация выд заявок'!I317</f>
        <v>742209087139</v>
      </c>
      <c r="D307" s="167" t="s">
        <v>193</v>
      </c>
      <c r="E307" s="168" t="s">
        <v>16</v>
      </c>
      <c r="F307" s="165" t="str">
        <f>'регистрация выд заявок'!L317</f>
        <v>предоставление микрозайма</v>
      </c>
      <c r="G307" s="169">
        <f>'регистрация выд заявок'!K317</f>
        <v>3.7499999999999999E-2</v>
      </c>
      <c r="H307" s="170">
        <v>500000</v>
      </c>
      <c r="I307" s="167" t="s">
        <v>582</v>
      </c>
      <c r="J307" s="167" t="s">
        <v>128</v>
      </c>
      <c r="K307" s="167" t="s">
        <v>20</v>
      </c>
    </row>
    <row r="308" spans="1:11" x14ac:dyDescent="0.2">
      <c r="A308" s="163">
        <f>'регистрация выд заявок'!E318</f>
        <v>44904</v>
      </c>
      <c r="B308" s="163" t="str">
        <f>'регистрация выд заявок'!H318</f>
        <v>ООО "Даминарт"</v>
      </c>
      <c r="C308" s="166">
        <f>'регистрация выд заявок'!I318</f>
        <v>7452136673</v>
      </c>
      <c r="D308" s="167" t="s">
        <v>18</v>
      </c>
      <c r="E308" s="168" t="s">
        <v>16</v>
      </c>
      <c r="F308" s="165" t="str">
        <f>'регистрация выд заявок'!L318</f>
        <v>предоставление микрозайма</v>
      </c>
      <c r="G308" s="169">
        <f>'регистрация выд заявок'!K318</f>
        <v>7.4999999999999997E-2</v>
      </c>
      <c r="H308" s="170">
        <f>'регистрация выд заявок'!J318</f>
        <v>5000000</v>
      </c>
      <c r="I308" s="167" t="s">
        <v>582</v>
      </c>
      <c r="J308" s="167" t="s">
        <v>127</v>
      </c>
      <c r="K308" s="167" t="s">
        <v>4</v>
      </c>
    </row>
    <row r="309" spans="1:11" x14ac:dyDescent="0.2">
      <c r="A309" s="163">
        <f>'регистрация выд заявок'!E319</f>
        <v>44904</v>
      </c>
      <c r="B309" s="163" t="str">
        <f>'регистрация выд заявок'!H319</f>
        <v>ООО "Челябстеклопром"</v>
      </c>
      <c r="C309" s="166">
        <f>'регистрация выд заявок'!I319</f>
        <v>7453250562</v>
      </c>
      <c r="D309" s="167" t="s">
        <v>18</v>
      </c>
      <c r="E309" s="168" t="s">
        <v>16</v>
      </c>
      <c r="F309" s="165" t="str">
        <f>'регистрация выд заявок'!L319</f>
        <v>предоставление микрозайма</v>
      </c>
      <c r="G309" s="169">
        <f>'регистрация выд заявок'!K319</f>
        <v>7.4999999999999997E-2</v>
      </c>
      <c r="H309" s="170">
        <f>'регистрация выд заявок'!J319</f>
        <v>5000000</v>
      </c>
      <c r="I309" s="167" t="s">
        <v>582</v>
      </c>
      <c r="J309" s="167" t="s">
        <v>127</v>
      </c>
      <c r="K309" s="167" t="s">
        <v>4</v>
      </c>
    </row>
    <row r="310" spans="1:11" x14ac:dyDescent="0.2">
      <c r="A310" s="189">
        <f>'регистрация выд заявок'!E320</f>
        <v>44904</v>
      </c>
      <c r="B310" s="189" t="str">
        <f>'регистрация выд заявок'!H320</f>
        <v>ИП Симонова А.В.</v>
      </c>
      <c r="C310" s="190" t="str">
        <f>'регистрация выд заявок'!I320</f>
        <v>550722003849</v>
      </c>
      <c r="D310" s="171" t="s">
        <v>26</v>
      </c>
      <c r="E310" s="168" t="s">
        <v>16</v>
      </c>
      <c r="F310" s="168" t="str">
        <f>'регистрация выд заявок'!L320</f>
        <v>предоставление микрозайма</v>
      </c>
      <c r="G310" s="220">
        <f>'регистрация выд заявок'!K320</f>
        <v>7.4999999999999997E-2</v>
      </c>
      <c r="H310" s="222">
        <f>'регистрация выд заявок'!J320</f>
        <v>250000</v>
      </c>
      <c r="I310" s="171" t="s">
        <v>582</v>
      </c>
      <c r="J310" s="171" t="s">
        <v>127</v>
      </c>
      <c r="K310" s="171" t="s">
        <v>9</v>
      </c>
    </row>
    <row r="311" spans="1:11" x14ac:dyDescent="0.2">
      <c r="A311" s="189">
        <f>'регистрация выд заявок'!E321</f>
        <v>44908</v>
      </c>
      <c r="B311" s="189" t="str">
        <f>'регистрация выд заявок'!H321</f>
        <v>ИП Хорешко Л.Л.</v>
      </c>
      <c r="C311" s="190" t="str">
        <f>'регистрация выд заявок'!I321</f>
        <v>742201578664</v>
      </c>
      <c r="D311" s="171" t="s">
        <v>26</v>
      </c>
      <c r="E311" s="168" t="s">
        <v>16</v>
      </c>
      <c r="F311" s="168" t="str">
        <f>'регистрация выд заявок'!L321</f>
        <v>предоставление микрозайма</v>
      </c>
      <c r="G311" s="220">
        <f>'регистрация выд заявок'!K321</f>
        <v>3.7499999999999999E-2</v>
      </c>
      <c r="H311" s="222">
        <f>'регистрация выд заявок'!J321</f>
        <v>110000</v>
      </c>
      <c r="I311" s="171" t="s">
        <v>589</v>
      </c>
      <c r="J311" s="171" t="s">
        <v>128</v>
      </c>
      <c r="K311" s="171" t="s">
        <v>20</v>
      </c>
    </row>
    <row r="312" spans="1:11" s="13" customFormat="1" ht="25.5" customHeight="1" x14ac:dyDescent="0.25">
      <c r="A312" s="189">
        <f>'регистрация выд заявок'!E322</f>
        <v>44908</v>
      </c>
      <c r="B312" s="189" t="str">
        <f>'регистрация выд заявок'!H322</f>
        <v>ООО "Вторпроект"</v>
      </c>
      <c r="C312" s="190">
        <f>'регистрация выд заявок'!I322</f>
        <v>7452156172</v>
      </c>
      <c r="D312" s="171" t="s">
        <v>18</v>
      </c>
      <c r="E312" s="168" t="s">
        <v>16</v>
      </c>
      <c r="F312" s="168" t="str">
        <f>'регистрация выд заявок'!L322</f>
        <v>предоставление микрозайма</v>
      </c>
      <c r="G312" s="220">
        <f>'регистрация выд заявок'!K322</f>
        <v>0.02</v>
      </c>
      <c r="H312" s="222">
        <f>'регистрация выд заявок'!J322</f>
        <v>2500000</v>
      </c>
      <c r="I312" s="171" t="s">
        <v>589</v>
      </c>
      <c r="J312" s="171" t="s">
        <v>127</v>
      </c>
      <c r="K312" s="171" t="s">
        <v>4</v>
      </c>
    </row>
    <row r="313" spans="1:11" s="13" customFormat="1" ht="25.5" customHeight="1" x14ac:dyDescent="0.2">
      <c r="A313" s="189">
        <f>'регистрация выд заявок'!E323</f>
        <v>44909</v>
      </c>
      <c r="B313" s="189" t="str">
        <f>'регистрация выд заявок'!H323</f>
        <v>ИП Залетов Е.В.</v>
      </c>
      <c r="C313" s="190" t="str">
        <f>'регистрация выд заявок'!I323</f>
        <v>742205807298</v>
      </c>
      <c r="D313" s="171" t="s">
        <v>193</v>
      </c>
      <c r="E313" s="168" t="s">
        <v>16</v>
      </c>
      <c r="F313" s="168" t="str">
        <f>'регистрация выд заявок'!L323</f>
        <v>предоставление микрозайма</v>
      </c>
      <c r="G313" s="220">
        <f>'регистрация выд заявок'!K323</f>
        <v>5.7500000000000002E-2</v>
      </c>
      <c r="H313" s="222">
        <f>'регистрация выд заявок'!J323</f>
        <v>500000</v>
      </c>
      <c r="I313" s="167" t="s">
        <v>592</v>
      </c>
      <c r="J313" s="171" t="s">
        <v>128</v>
      </c>
      <c r="K313" s="171" t="s">
        <v>20</v>
      </c>
    </row>
    <row r="314" spans="1:11" x14ac:dyDescent="0.2">
      <c r="A314" s="189">
        <f>'регистрация выд заявок'!E324</f>
        <v>44915</v>
      </c>
      <c r="B314" s="189" t="str">
        <f>'регистрация выд заявок'!H324</f>
        <v>ООО "Магтика"</v>
      </c>
      <c r="C314" s="190">
        <f>'регистрация выд заявок'!I324</f>
        <v>7444064513</v>
      </c>
      <c r="D314" s="171" t="s">
        <v>193</v>
      </c>
      <c r="E314" s="168" t="s">
        <v>16</v>
      </c>
      <c r="F314" s="168" t="str">
        <f>'регистрация выд заявок'!L324</f>
        <v>предоставление микрозайма</v>
      </c>
      <c r="G314" s="220">
        <f>'регистрация выд заявок'!K324</f>
        <v>3.7499999999999999E-2</v>
      </c>
      <c r="H314" s="222">
        <f>'регистрация выд заявок'!J324</f>
        <v>3600000</v>
      </c>
      <c r="I314" s="167" t="s">
        <v>593</v>
      </c>
      <c r="J314" s="171" t="s">
        <v>127</v>
      </c>
      <c r="K314" s="171" t="s">
        <v>6</v>
      </c>
    </row>
  </sheetData>
  <autoFilter ref="A3:K314" xr:uid="{00000000-0009-0000-0000-000003000000}"/>
  <customSheetViews>
    <customSheetView guid="{931C8595-6B30-43B7-8172-7C65F0966E45}" scale="90" fitToPage="1" showAutoFilter="1">
      <pane xSplit="4" ySplit="3" topLeftCell="E66" activePane="bottomRight" state="frozen"/>
      <selection pane="bottomRight" activeCell="E69" sqref="E69"/>
      <pageMargins left="0.31496062992125984" right="0.31496062992125984" top="0.35433070866141736" bottom="0.35433070866141736" header="0.19685039370078741" footer="0.31496062992125984"/>
      <pageSetup paperSize="9" scale="28" fitToHeight="3" orientation="landscape" r:id="rId1"/>
      <autoFilter ref="A3:CD214" xr:uid="{23961162-CCF1-4FF3-BF3F-400BFED18484}"/>
    </customSheetView>
    <customSheetView guid="{9BAD03AE-4099-46A9-9D37-3569849C5398}" scale="90" fitToPage="1" showAutoFilter="1">
      <pane xSplit="4" ySplit="3" topLeftCell="E66" activePane="bottomRight" state="frozen"/>
      <selection pane="bottomRight" activeCell="E69" sqref="E69"/>
      <pageMargins left="0.31496062992125984" right="0.31496062992125984" top="0.35433070866141736" bottom="0.35433070866141736" header="0.19685039370078741" footer="0.31496062992125984"/>
      <pageSetup paperSize="9" scale="28" fitToHeight="3" orientation="landscape" r:id="rId2"/>
      <autoFilter ref="A3:CD214" xr:uid="{E78D6BEF-0F6A-4ACB-922F-B6A4E286AA43}"/>
    </customSheetView>
    <customSheetView guid="{D9095AB6-EDBE-44C7-AFE8-A4D6E251B64E}" scale="90" fitToPage="1" showAutoFilter="1">
      <pane xSplit="4" ySplit="3" topLeftCell="E66" activePane="bottomRight" state="frozen"/>
      <selection pane="bottomRight" activeCell="E69" sqref="E69"/>
      <pageMargins left="0.31496062992125984" right="0.31496062992125984" top="0.35433070866141736" bottom="0.35433070866141736" header="0.19685039370078741" footer="0.31496062992125984"/>
      <pageSetup paperSize="9" scale="28" fitToHeight="3" orientation="landscape" r:id="rId3"/>
      <autoFilter ref="A3:CD214" xr:uid="{15B2A91A-DA7C-4540-BEF1-AA4C3CFBB9BC}"/>
    </customSheetView>
  </customSheetViews>
  <phoneticPr fontId="15" type="noConversion"/>
  <conditionalFormatting sqref="B140:B226 B4:B138 B228:B314">
    <cfRule type="duplicateValues" dxfId="20" priority="4"/>
  </conditionalFormatting>
  <conditionalFormatting sqref="K4:K314">
    <cfRule type="containsText" dxfId="19" priority="6" operator="containsText" text="Снежинск">
      <formula>NOT(ISERROR(SEARCH("Снежинск",K4)))</formula>
    </cfRule>
    <cfRule type="containsText" dxfId="18" priority="7" operator="containsText" text="Трехгорный">
      <formula>NOT(ISERROR(SEARCH("Трехгорный",K4)))</formula>
    </cfRule>
    <cfRule type="containsText" dxfId="17" priority="8" operator="containsText" text="Магнитогорск">
      <formula>NOT(ISERROR(SEARCH("Магнитогорск",K4)))</formula>
    </cfRule>
    <cfRule type="containsText" dxfId="16" priority="9" operator="containsText" text="Чебаркуль">
      <formula>NOT(ISERROR(SEARCH("Чебаркуль",K4)))</formula>
    </cfRule>
    <cfRule type="containsText" dxfId="15" priority="10" operator="containsText" text="Златоуст">
      <formula>NOT(ISERROR(SEARCH("Златоуст",K4)))</formula>
    </cfRule>
    <cfRule type="containsText" dxfId="14" priority="11" operator="containsText" text="Миасс">
      <formula>NOT(ISERROR(SEARCH("Миасс",K4)))</formula>
    </cfRule>
    <cfRule type="containsText" dxfId="13" priority="12" operator="containsText" text="Озерск">
      <formula>NOT(ISERROR(SEARCH("Озерск",K4)))</formula>
    </cfRule>
    <cfRule type="containsText" dxfId="12" priority="13" operator="containsText" text="Сатка">
      <formula>NOT(ISERROR(SEARCH("Сатка",K4)))</formula>
    </cfRule>
    <cfRule type="containsText" dxfId="11" priority="14" operator="containsText" text="Бакал">
      <formula>NOT(ISERROR(SEARCH("Бакал",K4)))</formula>
    </cfRule>
    <cfRule type="containsText" dxfId="10" priority="15" operator="containsText" text="Сим">
      <formula>NOT(ISERROR(SEARCH("Сим",K4)))</formula>
    </cfRule>
    <cfRule type="containsText" dxfId="9" priority="16" operator="containsText" text="Миньяр">
      <formula>NOT(ISERROR(SEARCH("Миньяр",K4)))</formula>
    </cfRule>
    <cfRule type="containsText" dxfId="8" priority="17" operator="containsText" text="Аша">
      <formula>NOT(ISERROR(SEARCH("Аша",K4)))</formula>
    </cfRule>
    <cfRule type="containsText" dxfId="7" priority="18" operator="containsText" text="Карабаш">
      <formula>NOT(ISERROR(SEARCH("Карабаш",K4)))</formula>
    </cfRule>
    <cfRule type="containsText" dxfId="6" priority="19" operator="containsText" text="Верхний Уфалей">
      <formula>NOT(ISERROR(SEARCH("Верхний Уфалей",K4)))</formula>
    </cfRule>
    <cfRule type="containsText" dxfId="5" priority="20" operator="containsText" text="Нязепетровск">
      <formula>NOT(ISERROR(SEARCH("Нязепетровск",K4)))</formula>
    </cfRule>
    <cfRule type="containsText" dxfId="4" priority="21" operator="containsText" text="Усть-Катав">
      <formula>NOT(ISERROR(SEARCH("Усть-Катав",K4)))</formula>
    </cfRule>
  </conditionalFormatting>
  <conditionalFormatting sqref="K260">
    <cfRule type="cellIs" dxfId="3" priority="22" operator="equal">
      <formula>"да"</formula>
    </cfRule>
    <cfRule type="cellIs" dxfId="2" priority="23" operator="equal">
      <formula>"да"</formula>
    </cfRule>
  </conditionalFormatting>
  <conditionalFormatting sqref="B4:B138 B140:B226 B228:B314">
    <cfRule type="duplicateValues" dxfId="1" priority="472"/>
  </conditionalFormatting>
  <conditionalFormatting sqref="C301:C314 C4:C299">
    <cfRule type="duplicateValues" dxfId="0" priority="475"/>
  </conditionalFormatting>
  <pageMargins left="0.31496062992125984" right="0.31496062992125984" top="0.35433070866141736" bottom="0.35433070866141736" header="0.19685039370078741" footer="0.31496062992125984"/>
  <pageSetup paperSize="9" scale="22" fitToHeight="3" orientation="landscape" r:id="rId4"/>
  <legacyDrawing r:id="rId5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0000000}">
          <x14:formula1>
            <xm:f>#REF!</xm:f>
          </x14:formula1>
          <xm:sqref>K83:K101 K58:K81 K103:K124 K22:K40 K17:K20 K42:K56 K305:K314 K270:K285 K288:K302 K126:K261 K263:K267 K4:K15</xm:sqref>
        </x14:dataValidation>
        <x14:dataValidation type="list" allowBlank="1" showInputMessage="1" showErrorMessage="1" xr:uid="{00000000-0002-0000-0300-000002000000}">
          <x14:formula1>
            <xm:f>#REF!</xm:f>
          </x14:formula1>
          <xm:sqref>D4:D314</xm:sqref>
        </x14:dataValidation>
        <x14:dataValidation type="list" allowBlank="1" showInputMessage="1" showErrorMessage="1" xr:uid="{00000000-0002-0000-0300-000003000000}">
          <x14:formula1>
            <xm:f>#REF!</xm:f>
          </x14:formula1>
          <xm:sqref>E4:E314</xm:sqref>
        </x14:dataValidation>
        <x14:dataValidation type="list" allowBlank="1" showInputMessage="1" showErrorMessage="1" xr:uid="{00000000-0002-0000-0300-000004000000}">
          <x14:formula1>
            <xm:f>#REF!</xm:f>
          </x14:formula1>
          <xm:sqref>J4:J314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9 G b E U C M k q d y m A A A A + A A A A B I A H A B D b 2 5 m a W c v U G F j a 2 F n Z S 5 4 b W w g o h g A K K A U A A A A A A A A A A A A A A A A A A A A A A A A A A A A h Y 8 x D o I w G E a v Q r r T F o g J k p 8 y u E p i N B r X p l R o h G J K a 7 m b g 0 f y C p I o 6 u b 4 v b z h f Y / b H Y q x a 4 O r N I P q d Y 4 i T F E g t e g r p e s c O X s K U 1 Q w 2 H B x 5 r U M J l k P 2 T h U O W q s v W S E e O + x T 3 B v a h J T G p F j u d 6 J R n Y c f W T 1 X w 6 V H i z X Q i I G h 1 c M i 3 F K 8 S K l C V 7 S C M i M o V T 6 q 8 R T M a Z A f i C s X G u d k c y 4 c L s H M k 8 g 7 x f s C V B L A w Q U A A I A C A D 0 Z s R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9 G b E U C i K R 7 g O A A A A E Q A A A B M A H A B G b 3 J t d W x h c y 9 T Z W N 0 a W 9 u M S 5 t I K I Y A C i g F A A A A A A A A A A A A A A A A A A A A A A A A A A A A C t O T S 7 J z M 9 T C I b Q h t Y A U E s B A i 0 A F A A C A A g A 9 G b E U C M k q d y m A A A A + A A A A B I A A A A A A A A A A A A A A A A A A A A A A E N v b m Z p Z y 9 Q Y W N r Y W d l L n h t b F B L A Q I t A B Q A A g A I A P R m x F A P y u m r p A A A A O k A A A A T A A A A A A A A A A A A A A A A A P I A A A B b Q 2 9 u d G V u d F 9 U e X B l c 1 0 u e G 1 s U E s B A i 0 A F A A C A A g A 9 G b E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M O p U E y / z h K n Q 0 U U w g Y n X 8 A A A A A A g A A A A A A E G Y A A A A B A A A g A A A A D / V Z j W L V 8 q w E r Y W c K x V E o 7 C k h U a 5 / + 1 P D Y C x 4 c R f y n I A A A A A D o A A A A A C A A A g A A A A A 8 C v Q + C h 2 J N 8 j R z O j e N r 8 o c n d j / u z + 3 1 L O l e C N M K 8 I B Q A A A A p 4 2 r I e k w J l p C e Z I m y U j 6 D R d 1 n T n W g u 5 X m 5 F 0 p H U Q o D G P V C Q 6 s D T s Y k o p f e L l t 2 o i m U l c P 6 q d k q K K 7 s T C D 4 z E S / x / s h D f j A t W m K i N w Z o V 1 2 x A A A A A r H f J m R g i x a y d t Z E 5 T v l f 2 p F K K U Y U k u j c 7 w Q P S E w n 3 3 N T x D G y 3 6 S + E Q B F v m + 6 D U U u Y T i B V t 5 6 M y q D n w + f x Y S y r A = = < / D a t a M a s h u p > 
</file>

<file path=customXml/itemProps1.xml><?xml version="1.0" encoding="utf-8"?>
<ds:datastoreItem xmlns:ds="http://schemas.openxmlformats.org/officeDocument/2006/customXml" ds:itemID="{89EB4E78-5381-43B1-912B-208D589CDA2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регистрация выд заявок</vt:lpstr>
      <vt:lpstr>РЕЕСТР</vt:lpstr>
      <vt:lpstr>РЕЕСТР!Область_печати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Бархатов Максим Владиславович</dc:creator>
  <cp:lastModifiedBy>Король Илья</cp:lastModifiedBy>
  <cp:lastPrinted>2022-10-28T07:49:27Z</cp:lastPrinted>
  <dcterms:created xsi:type="dcterms:W3CDTF">2017-09-15T15:29:02Z</dcterms:created>
  <dcterms:modified xsi:type="dcterms:W3CDTF">2023-04-10T06:16:56Z</dcterms:modified>
</cp:coreProperties>
</file>